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barton\Documents\Forms\"/>
    </mc:Choice>
  </mc:AlternateContent>
  <bookViews>
    <workbookView xWindow="0" yWindow="0" windowWidth="19200" windowHeight="11205"/>
  </bookViews>
  <sheets>
    <sheet name="ADEM Form 8" sheetId="1" r:id="rId1"/>
    <sheet name="ADEM Form 8 (4 or more wells)" sheetId="23" r:id="rId2"/>
    <sheet name="Drop Down Lists" sheetId="22" r:id="rId3"/>
    <sheet name="Example" sheetId="2" r:id="rId4"/>
    <sheet name="Module1" sheetId="18" state="veryHidden" r:id=""/>
  </sheets>
  <definedNames>
    <definedName name="Parameters">'Drop Down Lists'!$B$2:$B$8</definedName>
    <definedName name="_xlnm.Print_Area" localSheetId="0">'ADEM Form 8'!$A$1:$AB$43</definedName>
    <definedName name="_xlnm.Print_Area" localSheetId="3">Example!$A$1:$V$43</definedName>
  </definedNames>
  <calcPr calcId="152511"/>
</workbook>
</file>

<file path=xl/calcChain.xml><?xml version="1.0" encoding="utf-8"?>
<calcChain xmlns="http://schemas.openxmlformats.org/spreadsheetml/2006/main">
  <c r="B40" i="1" l="1"/>
  <c r="Z9" i="1" s="1"/>
  <c r="Z11" i="1" s="1"/>
  <c r="I40" i="1"/>
  <c r="B40" i="23"/>
  <c r="P40" i="1"/>
  <c r="I40" i="23"/>
  <c r="P40" i="23"/>
  <c r="Y40" i="23"/>
  <c r="AF40" i="23"/>
  <c r="AM40" i="23"/>
  <c r="AV40" i="23"/>
  <c r="BC40" i="23"/>
  <c r="BJ40" i="23"/>
  <c r="BS40" i="23"/>
  <c r="BZ40" i="23"/>
  <c r="CG40" i="23"/>
  <c r="CP40" i="23"/>
  <c r="CW40" i="23"/>
  <c r="DD40" i="23"/>
  <c r="DF2" i="23"/>
  <c r="DA2" i="23"/>
  <c r="CQ2" i="23"/>
  <c r="CQ1" i="23"/>
  <c r="DJ2" i="23"/>
  <c r="CM2" i="23"/>
  <c r="CI2" i="23"/>
  <c r="CD2" i="23"/>
  <c r="BT2" i="23"/>
  <c r="BT1" i="23"/>
  <c r="BL2" i="23"/>
  <c r="BG2" i="23"/>
  <c r="AW2" i="23"/>
  <c r="AW1" i="23"/>
  <c r="AO2" i="23"/>
  <c r="AJ2" i="23"/>
  <c r="Z2" i="23"/>
  <c r="Z1" i="23"/>
  <c r="R2" i="23"/>
  <c r="BP2" i="23"/>
  <c r="AS2" i="23"/>
  <c r="V2" i="23"/>
  <c r="M2" i="23"/>
  <c r="C2" i="23"/>
  <c r="C1" i="23"/>
  <c r="DJ43" i="23"/>
  <c r="DI43" i="23"/>
  <c r="DH43" i="23"/>
  <c r="DG43" i="23"/>
  <c r="DF43" i="23"/>
  <c r="DE43" i="23"/>
  <c r="DD43" i="23"/>
  <c r="DC43" i="23"/>
  <c r="DB43" i="23"/>
  <c r="DA43" i="23"/>
  <c r="CZ43" i="23"/>
  <c r="CY43" i="23"/>
  <c r="CX43" i="23"/>
  <c r="CW43" i="23"/>
  <c r="CV43" i="23"/>
  <c r="CU43" i="23"/>
  <c r="CT43" i="23"/>
  <c r="CS43" i="23"/>
  <c r="CR43" i="23"/>
  <c r="CQ43" i="23"/>
  <c r="CP43" i="23"/>
  <c r="DJ42" i="23"/>
  <c r="DI42" i="23"/>
  <c r="DH42" i="23"/>
  <c r="DG42" i="23"/>
  <c r="DF42" i="23"/>
  <c r="DE42" i="23"/>
  <c r="DD42" i="23"/>
  <c r="DC42" i="23"/>
  <c r="DB42" i="23"/>
  <c r="DA42" i="23"/>
  <c r="CZ42" i="23"/>
  <c r="CY42" i="23"/>
  <c r="CX42" i="23"/>
  <c r="CW42" i="23"/>
  <c r="CV42" i="23"/>
  <c r="CU42" i="23"/>
  <c r="CT42" i="23"/>
  <c r="CS42" i="23"/>
  <c r="CR42" i="23"/>
  <c r="CQ42" i="23"/>
  <c r="CP42" i="23"/>
  <c r="DJ41" i="23"/>
  <c r="DI41" i="23"/>
  <c r="DH41" i="23"/>
  <c r="DG41" i="23"/>
  <c r="DF41" i="23"/>
  <c r="DE41" i="23"/>
  <c r="DD41" i="23"/>
  <c r="DC41" i="23"/>
  <c r="DB41" i="23"/>
  <c r="DA41" i="23"/>
  <c r="CZ41" i="23"/>
  <c r="CY41" i="23"/>
  <c r="CX41" i="23"/>
  <c r="CW41" i="23"/>
  <c r="CV41" i="23"/>
  <c r="CU41" i="23"/>
  <c r="CT41" i="23"/>
  <c r="CS41" i="23"/>
  <c r="CR41" i="23"/>
  <c r="CQ41" i="23"/>
  <c r="CP41" i="23"/>
  <c r="DJ40" i="23"/>
  <c r="DI40" i="23"/>
  <c r="DH40" i="23"/>
  <c r="DG40" i="23"/>
  <c r="DF40" i="23"/>
  <c r="DC40" i="23"/>
  <c r="DB40" i="23"/>
  <c r="DA40" i="23"/>
  <c r="CZ40" i="23"/>
  <c r="CY40" i="23"/>
  <c r="CV40" i="23"/>
  <c r="CU40" i="23"/>
  <c r="CT40" i="23"/>
  <c r="CS40" i="23"/>
  <c r="CR40" i="23"/>
  <c r="CO10" i="23"/>
  <c r="CO11" i="23"/>
  <c r="CO12" i="23"/>
  <c r="CO13" i="23"/>
  <c r="CO14" i="23"/>
  <c r="CO15" i="23"/>
  <c r="CO16" i="23"/>
  <c r="CO17" i="23"/>
  <c r="CO18" i="23"/>
  <c r="CO19" i="23"/>
  <c r="CO20" i="23"/>
  <c r="CO21" i="23"/>
  <c r="CO22" i="23"/>
  <c r="CO23" i="23"/>
  <c r="CO24" i="23"/>
  <c r="CO25" i="23"/>
  <c r="CO26" i="23"/>
  <c r="CO27" i="23"/>
  <c r="CO28" i="23"/>
  <c r="CO29" i="23"/>
  <c r="CO30" i="23"/>
  <c r="CO31" i="23"/>
  <c r="CO32" i="23"/>
  <c r="CO33" i="23"/>
  <c r="CO34" i="23"/>
  <c r="CO35" i="23"/>
  <c r="CO36" i="23"/>
  <c r="CO37" i="23"/>
  <c r="CO38" i="23"/>
  <c r="CO39" i="23"/>
  <c r="CM43" i="23"/>
  <c r="CL43" i="23"/>
  <c r="CK43" i="23"/>
  <c r="CJ43" i="23"/>
  <c r="CI43" i="23"/>
  <c r="CH43" i="23"/>
  <c r="CG43" i="23"/>
  <c r="CF43" i="23"/>
  <c r="CE43" i="23"/>
  <c r="CD43" i="23"/>
  <c r="CC43" i="23"/>
  <c r="CB43" i="23"/>
  <c r="CA43" i="23"/>
  <c r="BZ43" i="23"/>
  <c r="BY43" i="23"/>
  <c r="BX43" i="23"/>
  <c r="BW43" i="23"/>
  <c r="BV43" i="23"/>
  <c r="BU43" i="23"/>
  <c r="BT43" i="23"/>
  <c r="BS43" i="23"/>
  <c r="CM42" i="23"/>
  <c r="CL42" i="23"/>
  <c r="CK42" i="23"/>
  <c r="CJ42" i="23"/>
  <c r="CI42" i="23"/>
  <c r="CH42" i="23"/>
  <c r="CG42" i="23"/>
  <c r="CF42" i="23"/>
  <c r="CE42" i="23"/>
  <c r="CD42" i="23"/>
  <c r="CC42" i="23"/>
  <c r="CB42" i="23"/>
  <c r="CA42" i="23"/>
  <c r="BZ42" i="23"/>
  <c r="BY42" i="23"/>
  <c r="BX42" i="23"/>
  <c r="BW42" i="23"/>
  <c r="BV42" i="23"/>
  <c r="BU42" i="23"/>
  <c r="BT42" i="23"/>
  <c r="BS42" i="23"/>
  <c r="CM41" i="23"/>
  <c r="CL41" i="23"/>
  <c r="CK41" i="23"/>
  <c r="CJ41" i="23"/>
  <c r="CI41" i="23"/>
  <c r="CH41" i="23"/>
  <c r="CG41" i="23"/>
  <c r="CF41" i="23"/>
  <c r="CE41" i="23"/>
  <c r="CD41" i="23"/>
  <c r="CC41" i="23"/>
  <c r="CB41" i="23"/>
  <c r="CA41" i="23"/>
  <c r="BZ41" i="23"/>
  <c r="BY41" i="23"/>
  <c r="BX41" i="23"/>
  <c r="BW41" i="23"/>
  <c r="BV41" i="23"/>
  <c r="BU41" i="23"/>
  <c r="BT41" i="23"/>
  <c r="BS41" i="23"/>
  <c r="CM40" i="23"/>
  <c r="CL40" i="23"/>
  <c r="CK40" i="23"/>
  <c r="CJ40" i="23"/>
  <c r="CI40" i="23"/>
  <c r="CF40" i="23"/>
  <c r="CE40" i="23"/>
  <c r="CD40" i="23"/>
  <c r="CC40" i="23"/>
  <c r="CB40" i="23"/>
  <c r="BY40" i="23"/>
  <c r="BX40" i="23"/>
  <c r="BW40" i="23"/>
  <c r="BV40" i="23"/>
  <c r="BU40" i="23"/>
  <c r="BR10" i="23"/>
  <c r="BR11" i="23"/>
  <c r="BR12" i="23"/>
  <c r="BR13" i="23"/>
  <c r="BR14" i="23"/>
  <c r="BR15" i="23"/>
  <c r="BR16" i="23"/>
  <c r="BR17" i="23"/>
  <c r="BR18" i="23"/>
  <c r="BR19" i="23"/>
  <c r="BR20" i="23"/>
  <c r="BR21" i="23"/>
  <c r="BR22" i="23"/>
  <c r="BR23" i="23"/>
  <c r="BR24" i="23"/>
  <c r="BR25" i="23"/>
  <c r="BR26" i="23"/>
  <c r="BR27" i="23"/>
  <c r="BR28" i="23"/>
  <c r="BR29" i="23"/>
  <c r="BR30" i="23"/>
  <c r="BR31" i="23"/>
  <c r="BR32" i="23"/>
  <c r="BR33" i="23"/>
  <c r="BR34" i="23"/>
  <c r="BR35" i="23"/>
  <c r="BR36" i="23"/>
  <c r="BR37" i="23"/>
  <c r="BR38" i="23"/>
  <c r="BR39" i="23"/>
  <c r="BP43" i="23"/>
  <c r="BO43" i="23"/>
  <c r="BN43" i="23"/>
  <c r="BM43" i="23"/>
  <c r="BL43" i="23"/>
  <c r="BK43" i="23"/>
  <c r="BJ43" i="23"/>
  <c r="BI43" i="23"/>
  <c r="BH43" i="23"/>
  <c r="BG43" i="23"/>
  <c r="BF43" i="23"/>
  <c r="BE43" i="23"/>
  <c r="BD43" i="23"/>
  <c r="BC43" i="23"/>
  <c r="BB43" i="23"/>
  <c r="BA43" i="23"/>
  <c r="AZ43" i="23"/>
  <c r="AY43" i="23"/>
  <c r="AX43" i="23"/>
  <c r="AW43" i="23"/>
  <c r="AV43" i="23"/>
  <c r="BP42" i="23"/>
  <c r="BO42" i="23"/>
  <c r="BN42" i="23"/>
  <c r="BM42" i="23"/>
  <c r="BL42" i="23"/>
  <c r="BK42" i="23"/>
  <c r="BJ42" i="23"/>
  <c r="BI42" i="23"/>
  <c r="BH42" i="23"/>
  <c r="BG42" i="23"/>
  <c r="BF42" i="23"/>
  <c r="BE42" i="23"/>
  <c r="BD42" i="23"/>
  <c r="BC42" i="23"/>
  <c r="BB42" i="23"/>
  <c r="BA42" i="23"/>
  <c r="AZ42" i="23"/>
  <c r="AY42" i="23"/>
  <c r="AX42" i="23"/>
  <c r="AW42" i="23"/>
  <c r="AV42" i="23"/>
  <c r="BP41" i="23"/>
  <c r="BO41" i="23"/>
  <c r="BN41" i="23"/>
  <c r="BM41" i="23"/>
  <c r="BL41" i="23"/>
  <c r="BK41" i="23"/>
  <c r="BJ41" i="23"/>
  <c r="BI41" i="23"/>
  <c r="BH41" i="23"/>
  <c r="BG41" i="23"/>
  <c r="BF41" i="23"/>
  <c r="BE41" i="23"/>
  <c r="BD41" i="23"/>
  <c r="BC41" i="23"/>
  <c r="BB41" i="23"/>
  <c r="BA41" i="23"/>
  <c r="AZ41" i="23"/>
  <c r="AY41" i="23"/>
  <c r="AX41" i="23"/>
  <c r="AW41" i="23"/>
  <c r="AV41" i="23"/>
  <c r="BP40" i="23"/>
  <c r="BO40" i="23"/>
  <c r="BN40" i="23"/>
  <c r="BM40" i="23"/>
  <c r="BL40" i="23"/>
  <c r="BI40" i="23"/>
  <c r="BH40" i="23"/>
  <c r="BG40" i="23"/>
  <c r="BF40" i="23"/>
  <c r="BE40" i="23"/>
  <c r="BB40" i="23"/>
  <c r="BA40" i="23"/>
  <c r="AZ40" i="23"/>
  <c r="AY40" i="23"/>
  <c r="AX40" i="23"/>
  <c r="AU10" i="23"/>
  <c r="AU11" i="23"/>
  <c r="AU12" i="23"/>
  <c r="AU13" i="23"/>
  <c r="AU14" i="23"/>
  <c r="AU15" i="23"/>
  <c r="AU16" i="23"/>
  <c r="AU17" i="23"/>
  <c r="AU18" i="23"/>
  <c r="AU19" i="23"/>
  <c r="AU20" i="23"/>
  <c r="AU21" i="23"/>
  <c r="AU22" i="23"/>
  <c r="AU23" i="23"/>
  <c r="AU24" i="23"/>
  <c r="AU25" i="23"/>
  <c r="AU26" i="23"/>
  <c r="AU27" i="23"/>
  <c r="AU28" i="23"/>
  <c r="AU29" i="23"/>
  <c r="AU30" i="23"/>
  <c r="AU31" i="23"/>
  <c r="AU32" i="23"/>
  <c r="AU33" i="23"/>
  <c r="AU34" i="23"/>
  <c r="AU35" i="23"/>
  <c r="AU36" i="23"/>
  <c r="AU37" i="23"/>
  <c r="AU38" i="23"/>
  <c r="AU39" i="23"/>
  <c r="AS43" i="23"/>
  <c r="AR43" i="23"/>
  <c r="AQ43" i="23"/>
  <c r="AP43" i="23"/>
  <c r="AO43" i="23"/>
  <c r="AN43" i="23"/>
  <c r="AM43" i="23"/>
  <c r="AL43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Y43" i="23"/>
  <c r="AS42" i="23"/>
  <c r="AR42" i="23"/>
  <c r="AQ42" i="23"/>
  <c r="AP42" i="23"/>
  <c r="AO42" i="23"/>
  <c r="AN42" i="23"/>
  <c r="AM42" i="23"/>
  <c r="AL42" i="23"/>
  <c r="AK42" i="23"/>
  <c r="AJ42" i="23"/>
  <c r="AI42" i="23"/>
  <c r="AH42" i="23"/>
  <c r="AG42" i="23"/>
  <c r="AF42" i="23"/>
  <c r="AE42" i="23"/>
  <c r="AD42" i="23"/>
  <c r="AC42" i="23"/>
  <c r="AB42" i="23"/>
  <c r="AA42" i="23"/>
  <c r="Z42" i="23"/>
  <c r="Y42" i="23"/>
  <c r="AS41" i="23"/>
  <c r="AR41" i="23"/>
  <c r="AQ41" i="23"/>
  <c r="AP41" i="23"/>
  <c r="AO41" i="23"/>
  <c r="AN41" i="23"/>
  <c r="AM41" i="23"/>
  <c r="AL41" i="23"/>
  <c r="AK41" i="23"/>
  <c r="AJ41" i="23"/>
  <c r="AI41" i="23"/>
  <c r="AH41" i="23"/>
  <c r="AG41" i="23"/>
  <c r="AF41" i="23"/>
  <c r="AE41" i="23"/>
  <c r="AD41" i="23"/>
  <c r="AC41" i="23"/>
  <c r="AB41" i="23"/>
  <c r="AA41" i="23"/>
  <c r="Z41" i="23"/>
  <c r="Y41" i="23"/>
  <c r="AS40" i="23"/>
  <c r="AR40" i="23"/>
  <c r="AQ40" i="23"/>
  <c r="AP40" i="23"/>
  <c r="AO40" i="23"/>
  <c r="AL40" i="23"/>
  <c r="AK40" i="23"/>
  <c r="AJ40" i="23"/>
  <c r="AI40" i="23"/>
  <c r="AH40" i="23"/>
  <c r="AE40" i="23"/>
  <c r="AD40" i="23"/>
  <c r="AC40" i="23"/>
  <c r="AB40" i="23"/>
  <c r="AA40" i="23"/>
  <c r="X10" i="23"/>
  <c r="X11" i="23"/>
  <c r="X12" i="23"/>
  <c r="X13" i="23"/>
  <c r="X14" i="23"/>
  <c r="X15" i="23"/>
  <c r="X16" i="23"/>
  <c r="X17" i="23"/>
  <c r="X18" i="23"/>
  <c r="X19" i="23"/>
  <c r="X20" i="23"/>
  <c r="X21" i="23"/>
  <c r="X22" i="23"/>
  <c r="X23" i="23"/>
  <c r="X24" i="23"/>
  <c r="X25" i="23"/>
  <c r="X26" i="23"/>
  <c r="X27" i="23"/>
  <c r="X28" i="23"/>
  <c r="X29" i="23"/>
  <c r="X30" i="23"/>
  <c r="X31" i="23"/>
  <c r="X32" i="23"/>
  <c r="X33" i="23"/>
  <c r="X34" i="23"/>
  <c r="X35" i="23"/>
  <c r="X36" i="23"/>
  <c r="X37" i="23"/>
  <c r="X38" i="23"/>
  <c r="X39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B43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C42" i="23"/>
  <c r="B42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C41" i="23"/>
  <c r="B41" i="23"/>
  <c r="V40" i="23"/>
  <c r="U40" i="23"/>
  <c r="T40" i="23"/>
  <c r="S40" i="23"/>
  <c r="R40" i="23"/>
  <c r="O40" i="23"/>
  <c r="N40" i="23"/>
  <c r="M40" i="23"/>
  <c r="L40" i="23"/>
  <c r="K40" i="23"/>
  <c r="H40" i="23"/>
  <c r="G40" i="23"/>
  <c r="F40" i="23"/>
  <c r="E40" i="23"/>
  <c r="D40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S40" i="1"/>
  <c r="T40" i="1"/>
  <c r="U40" i="1"/>
  <c r="V40" i="1"/>
  <c r="R40" i="1"/>
  <c r="L40" i="1"/>
  <c r="M40" i="1"/>
  <c r="N40" i="1"/>
  <c r="O40" i="1"/>
  <c r="K40" i="1"/>
  <c r="E40" i="1"/>
  <c r="F40" i="1"/>
  <c r="G40" i="1"/>
  <c r="H40" i="1"/>
  <c r="D40" i="1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P40" i="2"/>
  <c r="I40" i="2"/>
  <c r="B40" i="2"/>
  <c r="Z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Z11" i="2"/>
  <c r="Z15" i="2"/>
  <c r="AA30" i="2"/>
  <c r="V41" i="1"/>
  <c r="U41" i="1"/>
  <c r="T41" i="1"/>
  <c r="S41" i="1"/>
  <c r="R41" i="1"/>
  <c r="Q41" i="1"/>
  <c r="O41" i="1"/>
  <c r="N41" i="1"/>
  <c r="M41" i="1"/>
  <c r="L41" i="1"/>
  <c r="K41" i="1"/>
  <c r="J41" i="1"/>
  <c r="P41" i="1"/>
  <c r="I41" i="1"/>
  <c r="D41" i="1"/>
  <c r="E41" i="1"/>
  <c r="F41" i="1"/>
  <c r="G41" i="1"/>
  <c r="H41" i="1"/>
  <c r="C41" i="1"/>
  <c r="B41" i="1"/>
  <c r="AA30" i="1"/>
  <c r="P43" i="1"/>
  <c r="P42" i="1"/>
  <c r="I43" i="1"/>
  <c r="I42" i="1"/>
  <c r="B43" i="1"/>
  <c r="B42" i="1"/>
  <c r="R42" i="1"/>
  <c r="S42" i="1"/>
  <c r="T42" i="1"/>
  <c r="U42" i="1"/>
  <c r="V42" i="1"/>
  <c r="R43" i="1"/>
  <c r="S43" i="1"/>
  <c r="T43" i="1"/>
  <c r="U43" i="1"/>
  <c r="V43" i="1"/>
  <c r="Q43" i="1"/>
  <c r="Q42" i="1"/>
  <c r="K43" i="1"/>
  <c r="L43" i="1"/>
  <c r="M43" i="1"/>
  <c r="N43" i="1"/>
  <c r="O43" i="1"/>
  <c r="J43" i="1"/>
  <c r="K42" i="1"/>
  <c r="L42" i="1"/>
  <c r="M42" i="1"/>
  <c r="N42" i="1"/>
  <c r="O42" i="1"/>
  <c r="J42" i="1"/>
  <c r="D43" i="1"/>
  <c r="E43" i="1"/>
  <c r="F43" i="1"/>
  <c r="G43" i="1"/>
  <c r="H43" i="1"/>
  <c r="C43" i="1"/>
  <c r="D42" i="1"/>
  <c r="E42" i="1"/>
  <c r="F42" i="1"/>
  <c r="G42" i="1"/>
  <c r="H42" i="1"/>
  <c r="C42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A31" i="2"/>
  <c r="Z17" i="2"/>
  <c r="Z15" i="1" l="1"/>
  <c r="AA31" i="1" s="1"/>
  <c r="Z17" i="1" l="1"/>
</calcChain>
</file>

<file path=xl/sharedStrings.xml><?xml version="1.0" encoding="utf-8"?>
<sst xmlns="http://schemas.openxmlformats.org/spreadsheetml/2006/main" count="331" uniqueCount="66">
  <si>
    <t>System Name</t>
  </si>
  <si>
    <t>County</t>
  </si>
  <si>
    <t>PWS-ID</t>
  </si>
  <si>
    <t>No. Customers Served</t>
  </si>
  <si>
    <t>MONTH OF</t>
  </si>
  <si>
    <t>Source Name</t>
  </si>
  <si>
    <t>Total Gallons</t>
  </si>
  <si>
    <t>Capacity (GPM)</t>
  </si>
  <si>
    <t>Static</t>
  </si>
  <si>
    <t>Pumping</t>
  </si>
  <si>
    <t xml:space="preserve">Purchased </t>
  </si>
  <si>
    <t>(If Applicable)</t>
  </si>
  <si>
    <t>DATE</t>
  </si>
  <si>
    <t>Gallons Pumped</t>
  </si>
  <si>
    <r>
      <t>CL</t>
    </r>
    <r>
      <rPr>
        <vertAlign val="subscript"/>
        <sz val="12"/>
        <rFont val="Times New Roman"/>
        <family val="1"/>
      </rPr>
      <t>2</t>
    </r>
  </si>
  <si>
    <r>
      <t>F</t>
    </r>
    <r>
      <rPr>
        <vertAlign val="superscript"/>
        <sz val="13"/>
        <rFont val="Times New Roman"/>
        <family val="1"/>
      </rPr>
      <t>-</t>
    </r>
  </si>
  <si>
    <t>Fe</t>
  </si>
  <si>
    <t>Mn</t>
  </si>
  <si>
    <t>Turb</t>
  </si>
  <si>
    <t>pH</t>
  </si>
  <si>
    <t xml:space="preserve"> </t>
  </si>
  <si>
    <t>Pumped (all wells)</t>
  </si>
  <si>
    <t>Grand Total</t>
  </si>
  <si>
    <t>Water Sold</t>
  </si>
  <si>
    <t>Difference</t>
  </si>
  <si>
    <t>% Loss</t>
  </si>
  <si>
    <t>Comments:</t>
  </si>
  <si>
    <t>Signed</t>
  </si>
  <si>
    <t>Title</t>
  </si>
  <si>
    <t>PLEASE MAIL TO</t>
  </si>
  <si>
    <t>ADEM</t>
  </si>
  <si>
    <t>Water Supply Branch</t>
  </si>
  <si>
    <t>P.O. Box 301463</t>
  </si>
  <si>
    <t>Total</t>
  </si>
  <si>
    <t>Montgomery, AL 36130-1463</t>
  </si>
  <si>
    <t>Avg.</t>
  </si>
  <si>
    <t>(Phone 334-271-7773)</t>
  </si>
  <si>
    <t>Min.</t>
  </si>
  <si>
    <t>Max.</t>
  </si>
  <si>
    <t>ADEM FORM 8  12/96</t>
  </si>
  <si>
    <r>
      <t>System Comments:</t>
    </r>
    <r>
      <rPr>
        <sz val="10"/>
        <rFont val="Arial"/>
        <family val="2"/>
      </rPr>
      <t xml:space="preserve"> </t>
    </r>
  </si>
  <si>
    <t>Corrected Loss</t>
  </si>
  <si>
    <t>Gallons
Used</t>
  </si>
  <si>
    <t>ABC Water System</t>
  </si>
  <si>
    <t>April</t>
  </si>
  <si>
    <t>Well 1</t>
  </si>
  <si>
    <t>Montgomery</t>
  </si>
  <si>
    <t>Well 2</t>
  </si>
  <si>
    <t>Well 3</t>
  </si>
  <si>
    <t>Fire</t>
  </si>
  <si>
    <t>Flushing</t>
  </si>
  <si>
    <t>Line Break(s)</t>
  </si>
  <si>
    <t>Backwash Filter</t>
  </si>
  <si>
    <t>Cl2</t>
  </si>
  <si>
    <t>F-</t>
  </si>
  <si>
    <r>
      <t>PO</t>
    </r>
    <r>
      <rPr>
        <vertAlign val="subscript"/>
        <sz val="10"/>
        <rFont val="Times New Roman"/>
        <family val="1"/>
      </rPr>
      <t>4</t>
    </r>
  </si>
  <si>
    <t>Parameters</t>
  </si>
  <si>
    <r>
      <t>CL</t>
    </r>
    <r>
      <rPr>
        <b/>
        <vertAlign val="subscript"/>
        <sz val="12"/>
        <rFont val="Times New Roman"/>
        <family val="1"/>
      </rPr>
      <t>2</t>
    </r>
  </si>
  <si>
    <t>HFS</t>
  </si>
  <si>
    <t xml:space="preserve">                                                                 </t>
  </si>
  <si>
    <t>Month of</t>
  </si>
  <si>
    <t>ADEM FORM #8 XX/18 m1</t>
  </si>
  <si>
    <t>Please make sure to upload</t>
  </si>
  <si>
    <t>your MOR to the eDWR</t>
  </si>
  <si>
    <t>website:</t>
  </si>
  <si>
    <t>https://app.adem.alabama.gov/edwr/default.aspx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</si>
</sst>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6" formatCode="0.0"/>
    <numFmt numFmtId="173" formatCode="0.0#"/>
    <numFmt numFmtId="174" formatCode="0.0%"/>
    <numFmt numFmtId="175" formatCode="00"/>
    <numFmt numFmtId="177" formatCode="#,###"/>
  </numFmts>
  <fonts count="29" x14ac:knownFonts="1">
    <font>
      <sz val="10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3"/>
      <name val="Times New Roman"/>
      <family val="1"/>
    </font>
    <font>
      <sz val="18"/>
      <name val="Times New Roman"/>
      <family val="1"/>
    </font>
    <font>
      <b/>
      <sz val="16"/>
      <name val="Times New Roman"/>
    </font>
    <font>
      <b/>
      <sz val="14"/>
      <name val="Times New Roman"/>
    </font>
    <font>
      <sz val="14"/>
      <name val="Times New Roman"/>
    </font>
    <font>
      <b/>
      <sz val="12"/>
      <name val="Times New Roman"/>
      <family val="1"/>
    </font>
    <font>
      <vertAlign val="superscript"/>
      <sz val="13"/>
      <name val="Times New Roman"/>
      <family val="1"/>
    </font>
    <font>
      <vertAlign val="subscript"/>
      <sz val="12"/>
      <name val="Times New Roman"/>
      <family val="1"/>
    </font>
    <font>
      <b/>
      <sz val="11"/>
      <name val="Times New Roman"/>
    </font>
    <font>
      <b/>
      <sz val="10"/>
      <name val="Arial"/>
      <family val="2"/>
    </font>
    <font>
      <sz val="10"/>
      <name val="Arial"/>
      <family val="2"/>
    </font>
    <font>
      <sz val="18"/>
      <name val="Times New Roman"/>
    </font>
    <font>
      <vertAlign val="subscript"/>
      <sz val="10"/>
      <name val="Times New Roman"/>
      <family val="1"/>
    </font>
    <font>
      <sz val="8"/>
      <name val="Times New Roman"/>
    </font>
    <font>
      <b/>
      <sz val="13"/>
      <name val="Times New Roman"/>
      <family val="1"/>
    </font>
    <font>
      <b/>
      <vertAlign val="subscript"/>
      <sz val="12"/>
      <name val="Times New Roman"/>
      <family val="1"/>
    </font>
    <font>
      <u/>
      <sz val="10"/>
      <color theme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Continuous"/>
    </xf>
    <xf numFmtId="0" fontId="0" fillId="2" borderId="0" xfId="0" applyFill="1"/>
    <xf numFmtId="0" fontId="0" fillId="2" borderId="0" xfId="0" applyFill="1" applyAlignment="1">
      <alignment horizontal="centerContinuous"/>
    </xf>
    <xf numFmtId="0" fontId="0" fillId="2" borderId="1" xfId="0" applyFill="1" applyBorder="1"/>
    <xf numFmtId="0" fontId="6" fillId="2" borderId="0" xfId="0" applyFont="1" applyFill="1"/>
    <xf numFmtId="0" fontId="8" fillId="2" borderId="0" xfId="0" applyFont="1" applyFill="1"/>
    <xf numFmtId="0" fontId="0" fillId="2" borderId="0" xfId="0" applyFill="1" applyBorder="1" applyAlignment="1" applyProtection="1"/>
    <xf numFmtId="0" fontId="7" fillId="2" borderId="2" xfId="0" applyFont="1" applyFill="1" applyBorder="1" applyAlignment="1"/>
    <xf numFmtId="0" fontId="0" fillId="2" borderId="0" xfId="0" applyFill="1" applyBorder="1"/>
    <xf numFmtId="0" fontId="11" fillId="2" borderId="0" xfId="0" applyFont="1" applyFill="1" applyAlignment="1">
      <alignment horizontal="right"/>
    </xf>
    <xf numFmtId="0" fontId="11" fillId="2" borderId="0" xfId="0" applyFont="1" applyFill="1"/>
    <xf numFmtId="0" fontId="0" fillId="2" borderId="0" xfId="0" applyFill="1" applyBorder="1" applyProtection="1"/>
    <xf numFmtId="0" fontId="5" fillId="2" borderId="0" xfId="0" applyFont="1" applyFill="1" applyBorder="1" applyAlignment="1"/>
    <xf numFmtId="0" fontId="17" fillId="2" borderId="0" xfId="0" applyFont="1" applyFill="1"/>
    <xf numFmtId="0" fontId="10" fillId="2" borderId="0" xfId="0" applyFont="1" applyFill="1"/>
    <xf numFmtId="0" fontId="20" fillId="2" borderId="0" xfId="0" applyFont="1" applyFill="1"/>
    <xf numFmtId="173" fontId="0" fillId="2" borderId="3" xfId="0" applyNumberFormat="1" applyFill="1" applyBorder="1" applyAlignment="1" applyProtection="1">
      <alignment horizontal="center"/>
      <protection locked="0"/>
    </xf>
    <xf numFmtId="173" fontId="0" fillId="2" borderId="4" xfId="0" applyNumberFormat="1" applyFill="1" applyBorder="1" applyAlignment="1" applyProtection="1">
      <alignment horizontal="center"/>
      <protection locked="0"/>
    </xf>
    <xf numFmtId="173" fontId="0" fillId="2" borderId="3" xfId="0" applyNumberFormat="1" applyFill="1" applyBorder="1" applyAlignment="1" applyProtection="1">
      <alignment horizontal="centerContinuous"/>
      <protection locked="0"/>
    </xf>
    <xf numFmtId="173" fontId="0" fillId="2" borderId="4" xfId="0" applyNumberFormat="1" applyFill="1" applyBorder="1" applyAlignment="1" applyProtection="1">
      <alignment horizontal="centerContinuous"/>
      <protection locked="0"/>
    </xf>
    <xf numFmtId="166" fontId="0" fillId="2" borderId="0" xfId="0" applyNumberFormat="1" applyFill="1" applyBorder="1" applyAlignment="1" applyProtection="1">
      <alignment horizontal="center"/>
    </xf>
    <xf numFmtId="3" fontId="2" fillId="3" borderId="5" xfId="1" applyNumberFormat="1" applyFill="1" applyBorder="1" applyAlignment="1">
      <alignment horizontal="center"/>
    </xf>
    <xf numFmtId="173" fontId="2" fillId="3" borderId="5" xfId="1" applyNumberFormat="1" applyFill="1" applyBorder="1" applyAlignment="1">
      <alignment horizontal="center"/>
    </xf>
    <xf numFmtId="3" fontId="2" fillId="3" borderId="5" xfId="1" applyNumberFormat="1" applyFont="1" applyFill="1" applyBorder="1" applyAlignment="1">
      <alignment horizontal="center"/>
    </xf>
    <xf numFmtId="173" fontId="2" fillId="3" borderId="5" xfId="1" applyNumberFormat="1" applyFont="1" applyFill="1" applyBorder="1" applyAlignment="1">
      <alignment horizontal="center"/>
    </xf>
    <xf numFmtId="0" fontId="0" fillId="3" borderId="0" xfId="0" applyFill="1"/>
    <xf numFmtId="0" fontId="21" fillId="3" borderId="0" xfId="0" applyFont="1" applyFill="1" applyBorder="1" applyAlignment="1" applyProtection="1">
      <alignment horizontal="center"/>
    </xf>
    <xf numFmtId="0" fontId="16" fillId="3" borderId="0" xfId="0" applyFont="1" applyFill="1" applyAlignment="1" applyProtection="1">
      <alignment horizontal="left"/>
    </xf>
    <xf numFmtId="0" fontId="0" fillId="3" borderId="0" xfId="0" applyFill="1" applyAlignment="1" applyProtection="1"/>
    <xf numFmtId="3" fontId="0" fillId="3" borderId="0" xfId="0" applyNumberFormat="1" applyFill="1"/>
    <xf numFmtId="0" fontId="8" fillId="3" borderId="0" xfId="0" applyFont="1" applyFill="1" applyProtection="1"/>
    <xf numFmtId="0" fontId="0" fillId="3" borderId="0" xfId="0" applyFill="1" applyProtection="1"/>
    <xf numFmtId="0" fontId="8" fillId="3" borderId="0" xfId="0" applyFont="1" applyFill="1" applyAlignment="1" applyProtection="1">
      <alignment horizontal="left"/>
    </xf>
    <xf numFmtId="0" fontId="0" fillId="3" borderId="0" xfId="0" applyFill="1" applyAlignment="1" applyProtection="1">
      <alignment horizontal="centerContinuous"/>
    </xf>
    <xf numFmtId="3" fontId="2" fillId="2" borderId="4" xfId="1" applyNumberFormat="1" applyFont="1" applyFill="1" applyBorder="1" applyAlignment="1" applyProtection="1">
      <alignment horizontal="center"/>
      <protection locked="0"/>
    </xf>
    <xf numFmtId="3" fontId="2" fillId="2" borderId="3" xfId="1" applyNumberFormat="1" applyFont="1" applyFill="1" applyBorder="1" applyAlignment="1" applyProtection="1">
      <alignment horizontal="center"/>
      <protection locked="0"/>
    </xf>
    <xf numFmtId="173" fontId="0" fillId="0" borderId="4" xfId="0" applyNumberFormat="1" applyBorder="1" applyProtection="1">
      <protection locked="0"/>
    </xf>
    <xf numFmtId="3" fontId="2" fillId="2" borderId="4" xfId="1" applyNumberFormat="1" applyFill="1" applyBorder="1" applyAlignment="1" applyProtection="1">
      <alignment horizontal="center"/>
      <protection locked="0"/>
    </xf>
    <xf numFmtId="3" fontId="0" fillId="2" borderId="4" xfId="0" applyNumberFormat="1" applyFill="1" applyBorder="1" applyAlignment="1" applyProtection="1">
      <alignment horizontal="center"/>
      <protection locked="0"/>
    </xf>
    <xf numFmtId="173" fontId="0" fillId="0" borderId="3" xfId="0" applyNumberFormat="1" applyBorder="1" applyProtection="1">
      <protection locked="0"/>
    </xf>
    <xf numFmtId="3" fontId="2" fillId="2" borderId="3" xfId="1" applyNumberFormat="1" applyFill="1" applyBorder="1" applyAlignment="1" applyProtection="1">
      <alignment horizontal="center"/>
      <protection locked="0"/>
    </xf>
    <xf numFmtId="3" fontId="0" fillId="2" borderId="3" xfId="0" applyNumberFormat="1" applyFill="1" applyBorder="1" applyAlignment="1" applyProtection="1">
      <alignment horizontal="center"/>
      <protection locked="0"/>
    </xf>
    <xf numFmtId="0" fontId="13" fillId="3" borderId="6" xfId="0" applyFont="1" applyFill="1" applyBorder="1" applyAlignment="1">
      <alignment horizontal="centerContinuous"/>
    </xf>
    <xf numFmtId="0" fontId="13" fillId="3" borderId="7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5" fillId="3" borderId="5" xfId="0" applyFont="1" applyFill="1" applyBorder="1" applyAlignment="1">
      <alignment horizontal="centerContinuous"/>
    </xf>
    <xf numFmtId="0" fontId="15" fillId="3" borderId="9" xfId="0" applyFont="1" applyFill="1" applyBorder="1" applyAlignment="1">
      <alignment horizontal="centerContinuous"/>
    </xf>
    <xf numFmtId="3" fontId="2" fillId="2" borderId="10" xfId="1" applyNumberFormat="1" applyFont="1" applyFill="1" applyBorder="1" applyAlignment="1" applyProtection="1">
      <alignment horizontal="center"/>
      <protection locked="0"/>
    </xf>
    <xf numFmtId="173" fontId="0" fillId="2" borderId="10" xfId="0" applyNumberFormat="1" applyFill="1" applyBorder="1" applyAlignment="1" applyProtection="1">
      <alignment horizontal="center"/>
      <protection locked="0"/>
    </xf>
    <xf numFmtId="173" fontId="0" fillId="0" borderId="10" xfId="0" applyNumberFormat="1" applyBorder="1" applyProtection="1">
      <protection locked="0"/>
    </xf>
    <xf numFmtId="3" fontId="2" fillId="2" borderId="10" xfId="1" applyNumberFormat="1" applyFill="1" applyBorder="1" applyAlignment="1" applyProtection="1">
      <alignment horizontal="center"/>
      <protection locked="0"/>
    </xf>
    <xf numFmtId="3" fontId="0" fillId="2" borderId="10" xfId="0" applyNumberFormat="1" applyFill="1" applyBorder="1" applyAlignment="1" applyProtection="1">
      <alignment horizontal="center"/>
      <protection locked="0"/>
    </xf>
    <xf numFmtId="173" fontId="0" fillId="2" borderId="10" xfId="0" applyNumberFormat="1" applyFill="1" applyBorder="1" applyAlignment="1" applyProtection="1">
      <alignment horizontal="centerContinuous"/>
      <protection locked="0"/>
    </xf>
    <xf numFmtId="0" fontId="9" fillId="3" borderId="11" xfId="0" applyFont="1" applyFill="1" applyBorder="1" applyAlignment="1" applyProtection="1"/>
    <xf numFmtId="0" fontId="0" fillId="3" borderId="12" xfId="0" applyFill="1" applyBorder="1" applyProtection="1"/>
    <xf numFmtId="0" fontId="6" fillId="3" borderId="13" xfId="0" applyFont="1" applyFill="1" applyBorder="1" applyAlignment="1">
      <alignment horizontal="centerContinuous"/>
    </xf>
    <xf numFmtId="0" fontId="2" fillId="3" borderId="0" xfId="0" applyFont="1" applyFill="1" applyBorder="1" applyAlignment="1" applyProtection="1">
      <alignment horizontal="centerContinuous"/>
    </xf>
    <xf numFmtId="0" fontId="0" fillId="3" borderId="0" xfId="0" applyFill="1" applyBorder="1" applyAlignment="1" applyProtection="1">
      <alignment horizontal="centerContinuous"/>
    </xf>
    <xf numFmtId="0" fontId="6" fillId="3" borderId="13" xfId="0" applyFont="1" applyFill="1" applyBorder="1"/>
    <xf numFmtId="0" fontId="8" fillId="3" borderId="0" xfId="0" applyFont="1" applyFill="1" applyBorder="1" applyAlignment="1">
      <alignment horizontal="centerContinuous"/>
    </xf>
    <xf numFmtId="0" fontId="6" fillId="3" borderId="0" xfId="0" applyFont="1" applyFill="1" applyBorder="1" applyAlignment="1">
      <alignment horizontal="centerContinuous"/>
    </xf>
    <xf numFmtId="0" fontId="5" fillId="3" borderId="14" xfId="0" applyFont="1" applyFill="1" applyBorder="1" applyAlignment="1">
      <alignment horizontal="centerContinuous"/>
    </xf>
    <xf numFmtId="0" fontId="11" fillId="3" borderId="0" xfId="0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Continuous"/>
    </xf>
    <xf numFmtId="0" fontId="5" fillId="3" borderId="15" xfId="0" applyFont="1" applyFill="1" applyBorder="1" applyAlignment="1">
      <alignment horizontal="centerContinuous"/>
    </xf>
    <xf numFmtId="175" fontId="23" fillId="2" borderId="16" xfId="0" applyNumberFormat="1" applyFont="1" applyFill="1" applyBorder="1" applyAlignment="1" applyProtection="1">
      <alignment horizontal="centerContinuous"/>
      <protection locked="0"/>
    </xf>
    <xf numFmtId="0" fontId="0" fillId="3" borderId="0" xfId="0" applyFill="1" applyBorder="1" applyProtection="1"/>
    <xf numFmtId="0" fontId="21" fillId="3" borderId="0" xfId="0" applyFont="1" applyFill="1" applyBorder="1" applyAlignment="1" applyProtection="1">
      <alignment horizontal="left"/>
    </xf>
    <xf numFmtId="0" fontId="0" fillId="3" borderId="0" xfId="0" applyFill="1" applyBorder="1" applyAlignment="1"/>
    <xf numFmtId="0" fontId="21" fillId="3" borderId="4" xfId="0" applyFont="1" applyFill="1" applyBorder="1" applyAlignment="1" applyProtection="1">
      <alignment horizontal="left"/>
    </xf>
    <xf numFmtId="0" fontId="0" fillId="3" borderId="4" xfId="0" applyFill="1" applyBorder="1"/>
    <xf numFmtId="0" fontId="1" fillId="3" borderId="17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Continuous"/>
    </xf>
    <xf numFmtId="0" fontId="4" fillId="3" borderId="17" xfId="0" applyFont="1" applyFill="1" applyBorder="1" applyAlignment="1">
      <alignment horizontal="centerContinuous"/>
    </xf>
    <xf numFmtId="0" fontId="3" fillId="3" borderId="17" xfId="0" applyFont="1" applyFill="1" applyBorder="1" applyAlignment="1">
      <alignment horizontal="centerContinuous"/>
    </xf>
    <xf numFmtId="0" fontId="0" fillId="3" borderId="19" xfId="0" applyFill="1" applyBorder="1"/>
    <xf numFmtId="0" fontId="15" fillId="3" borderId="0" xfId="0" applyFont="1" applyFill="1" applyAlignment="1">
      <alignment horizontal="right"/>
    </xf>
    <xf numFmtId="0" fontId="0" fillId="3" borderId="0" xfId="0" applyFill="1" applyBorder="1" applyAlignment="1">
      <alignment horizontal="centerContinuous"/>
    </xf>
    <xf numFmtId="0" fontId="15" fillId="3" borderId="0" xfId="0" applyFont="1" applyFill="1" applyBorder="1" applyAlignment="1">
      <alignment horizontal="right"/>
    </xf>
    <xf numFmtId="3" fontId="2" fillId="3" borderId="12" xfId="1" applyNumberFormat="1" applyFill="1" applyBorder="1" applyAlignment="1">
      <alignment horizontal="center"/>
    </xf>
    <xf numFmtId="173" fontId="2" fillId="3" borderId="19" xfId="1" applyNumberForma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0" fillId="3" borderId="21" xfId="0" applyFill="1" applyBorder="1"/>
    <xf numFmtId="3" fontId="9" fillId="2" borderId="12" xfId="0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173" fontId="0" fillId="0" borderId="3" xfId="0" applyNumberFormat="1" applyBorder="1" applyAlignment="1" applyProtection="1">
      <alignment horizontal="center"/>
      <protection locked="0"/>
    </xf>
    <xf numFmtId="173" fontId="0" fillId="0" borderId="4" xfId="0" applyNumberFormat="1" applyBorder="1" applyAlignment="1" applyProtection="1">
      <alignment horizontal="center"/>
      <protection locked="0"/>
    </xf>
    <xf numFmtId="173" fontId="0" fillId="0" borderId="10" xfId="0" applyNumberFormat="1" applyBorder="1" applyAlignment="1" applyProtection="1">
      <alignment horizontal="center"/>
      <protection locked="0"/>
    </xf>
    <xf numFmtId="0" fontId="26" fillId="3" borderId="20" xfId="0" applyFont="1" applyFill="1" applyBorder="1" applyAlignment="1">
      <alignment horizontal="center"/>
    </xf>
    <xf numFmtId="177" fontId="26" fillId="3" borderId="20" xfId="0" applyNumberFormat="1" applyFont="1" applyFill="1" applyBorder="1" applyAlignment="1">
      <alignment horizontal="center"/>
    </xf>
    <xf numFmtId="0" fontId="12" fillId="3" borderId="2" xfId="0" applyFont="1" applyFill="1" applyBorder="1" applyAlignment="1" applyProtection="1">
      <alignment horizontal="center"/>
      <protection locked="0"/>
    </xf>
    <xf numFmtId="0" fontId="12" fillId="3" borderId="18" xfId="0" applyFont="1" applyFill="1" applyBorder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Continuous"/>
    </xf>
    <xf numFmtId="0" fontId="0" fillId="0" borderId="0" xfId="0" applyProtection="1"/>
    <xf numFmtId="0" fontId="15" fillId="3" borderId="0" xfId="0" applyFont="1" applyFill="1" applyAlignment="1" applyProtection="1">
      <alignment horizontal="right"/>
    </xf>
    <xf numFmtId="0" fontId="15" fillId="3" borderId="0" xfId="0" applyFont="1" applyFill="1" applyBorder="1" applyAlignment="1" applyProtection="1">
      <alignment horizontal="right"/>
    </xf>
    <xf numFmtId="0" fontId="20" fillId="2" borderId="0" xfId="0" applyFont="1" applyFill="1" applyProtection="1"/>
    <xf numFmtId="175" fontId="23" fillId="2" borderId="16" xfId="0" applyNumberFormat="1" applyFont="1" applyFill="1" applyBorder="1" applyAlignment="1" applyProtection="1">
      <alignment horizontal="centerContinuous"/>
    </xf>
    <xf numFmtId="0" fontId="0" fillId="3" borderId="21" xfId="0" applyFill="1" applyBorder="1" applyProtection="1"/>
    <xf numFmtId="0" fontId="28" fillId="2" borderId="0" xfId="2" applyFill="1"/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21" fillId="3" borderId="0" xfId="0" applyFont="1" applyFill="1" applyBorder="1" applyAlignment="1" applyProtection="1">
      <alignment horizontal="center" wrapText="1"/>
    </xf>
    <xf numFmtId="0" fontId="22" fillId="0" borderId="26" xfId="0" applyFont="1" applyFill="1" applyBorder="1" applyAlignment="1" applyProtection="1">
      <alignment horizontal="center"/>
      <protection locked="0"/>
    </xf>
    <xf numFmtId="0" fontId="22" fillId="0" borderId="28" xfId="0" applyFont="1" applyFill="1" applyBorder="1" applyAlignment="1" applyProtection="1">
      <alignment horizontal="center"/>
      <protection locked="0"/>
    </xf>
    <xf numFmtId="0" fontId="22" fillId="0" borderId="27" xfId="0" applyFont="1" applyFill="1" applyBorder="1" applyAlignment="1" applyProtection="1">
      <alignment horizontal="center"/>
      <protection locked="0"/>
    </xf>
    <xf numFmtId="0" fontId="21" fillId="0" borderId="26" xfId="0" applyFont="1" applyFill="1" applyBorder="1" applyAlignment="1" applyProtection="1">
      <alignment horizontal="center"/>
    </xf>
    <xf numFmtId="0" fontId="21" fillId="0" borderId="28" xfId="0" applyFont="1" applyFill="1" applyBorder="1" applyAlignment="1" applyProtection="1">
      <alignment horizontal="center"/>
    </xf>
    <xf numFmtId="0" fontId="21" fillId="0" borderId="27" xfId="0" applyFont="1" applyFill="1" applyBorder="1" applyAlignment="1" applyProtection="1">
      <alignment horizontal="center"/>
    </xf>
    <xf numFmtId="0" fontId="21" fillId="0" borderId="26" xfId="0" applyFont="1" applyFill="1" applyBorder="1" applyAlignment="1" applyProtection="1">
      <alignment horizontal="center"/>
      <protection locked="0"/>
    </xf>
    <xf numFmtId="0" fontId="21" fillId="0" borderId="28" xfId="0" applyFont="1" applyFill="1" applyBorder="1" applyAlignment="1" applyProtection="1">
      <alignment horizontal="center"/>
      <protection locked="0"/>
    </xf>
    <xf numFmtId="0" fontId="21" fillId="0" borderId="27" xfId="0" applyFont="1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10" fillId="2" borderId="29" xfId="0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 applyProtection="1">
      <alignment horizontal="center"/>
    </xf>
    <xf numFmtId="0" fontId="15" fillId="2" borderId="22" xfId="0" quotePrefix="1" applyFont="1" applyFill="1" applyBorder="1" applyAlignment="1" applyProtection="1">
      <alignment horizontal="center"/>
      <protection locked="0"/>
    </xf>
    <xf numFmtId="0" fontId="15" fillId="2" borderId="16" xfId="0" quotePrefix="1" applyFont="1" applyFill="1" applyBorder="1" applyAlignment="1" applyProtection="1">
      <alignment horizontal="center"/>
      <protection locked="0"/>
    </xf>
    <xf numFmtId="0" fontId="15" fillId="2" borderId="23" xfId="0" quotePrefix="1" applyFont="1" applyFill="1" applyBorder="1" applyAlignment="1" applyProtection="1">
      <alignment horizontal="center"/>
      <protection locked="0"/>
    </xf>
    <xf numFmtId="0" fontId="15" fillId="2" borderId="24" xfId="0" quotePrefix="1" applyFon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38" fontId="21" fillId="3" borderId="28" xfId="1" applyNumberFormat="1" applyFont="1" applyFill="1" applyBorder="1" applyAlignment="1" applyProtection="1">
      <alignment horizontal="center"/>
    </xf>
    <xf numFmtId="174" fontId="9" fillId="3" borderId="28" xfId="3" applyNumberFormat="1" applyFont="1" applyFill="1" applyBorder="1" applyAlignment="1">
      <alignment horizontal="center"/>
    </xf>
    <xf numFmtId="0" fontId="21" fillId="3" borderId="16" xfId="0" applyFont="1" applyFill="1" applyBorder="1" applyAlignment="1" applyProtection="1">
      <alignment horizontal="center"/>
    </xf>
    <xf numFmtId="3" fontId="9" fillId="3" borderId="25" xfId="0" applyNumberFormat="1" applyFont="1" applyFill="1" applyBorder="1" applyAlignment="1">
      <alignment horizontal="center"/>
    </xf>
    <xf numFmtId="3" fontId="9" fillId="3" borderId="16" xfId="0" applyNumberFormat="1" applyFont="1" applyFill="1" applyBorder="1" applyAlignment="1">
      <alignment horizontal="center"/>
    </xf>
    <xf numFmtId="174" fontId="9" fillId="3" borderId="25" xfId="0" applyNumberFormat="1" applyFont="1" applyFill="1" applyBorder="1" applyAlignment="1">
      <alignment horizontal="center"/>
    </xf>
    <xf numFmtId="174" fontId="9" fillId="3" borderId="16" xfId="0" applyNumberFormat="1" applyFont="1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14" fillId="3" borderId="0" xfId="0" applyFont="1" applyFill="1" applyBorder="1" applyAlignment="1">
      <alignment horizontal="right"/>
    </xf>
    <xf numFmtId="0" fontId="23" fillId="2" borderId="28" xfId="0" applyFont="1" applyFill="1" applyBorder="1" applyAlignment="1" applyProtection="1">
      <alignment horizontal="left"/>
      <protection locked="0"/>
    </xf>
    <xf numFmtId="0" fontId="23" fillId="2" borderId="16" xfId="0" applyFont="1" applyFill="1" applyBorder="1" applyAlignment="1" applyProtection="1">
      <alignment horizontal="center"/>
      <protection locked="0"/>
    </xf>
    <xf numFmtId="0" fontId="17" fillId="2" borderId="0" xfId="0" applyFont="1" applyFill="1" applyAlignment="1">
      <alignment horizontal="center"/>
    </xf>
    <xf numFmtId="0" fontId="23" fillId="2" borderId="16" xfId="0" applyFont="1" applyFill="1" applyBorder="1" applyAlignment="1" applyProtection="1">
      <alignment horizontal="left" wrapText="1"/>
      <protection locked="0"/>
    </xf>
    <xf numFmtId="3" fontId="9" fillId="2" borderId="0" xfId="0" applyNumberFormat="1" applyFont="1" applyFill="1" applyBorder="1" applyAlignment="1" applyProtection="1">
      <alignment horizontal="center"/>
      <protection locked="0"/>
    </xf>
    <xf numFmtId="3" fontId="9" fillId="2" borderId="16" xfId="0" applyNumberFormat="1" applyFont="1" applyFill="1" applyBorder="1" applyAlignment="1" applyProtection="1">
      <alignment horizontal="center"/>
      <protection locked="0"/>
    </xf>
    <xf numFmtId="3" fontId="9" fillId="3" borderId="0" xfId="1" applyNumberFormat="1" applyFont="1" applyFill="1" applyBorder="1" applyAlignment="1">
      <alignment horizontal="center"/>
    </xf>
    <xf numFmtId="3" fontId="9" fillId="3" borderId="16" xfId="1" applyNumberFormat="1" applyFont="1" applyFill="1" applyBorder="1" applyAlignment="1">
      <alignment horizontal="center"/>
    </xf>
    <xf numFmtId="3" fontId="9" fillId="3" borderId="25" xfId="1" applyNumberFormat="1" applyFont="1" applyFill="1" applyBorder="1" applyAlignment="1">
      <alignment horizontal="center"/>
    </xf>
    <xf numFmtId="3" fontId="9" fillId="2" borderId="25" xfId="1" applyNumberFormat="1" applyFont="1" applyFill="1" applyBorder="1" applyAlignment="1" applyProtection="1">
      <alignment horizontal="center"/>
      <protection locked="0"/>
    </xf>
    <xf numFmtId="3" fontId="9" fillId="2" borderId="16" xfId="1" applyNumberFormat="1" applyFont="1" applyFill="1" applyBorder="1" applyAlignment="1" applyProtection="1">
      <alignment horizontal="center"/>
      <protection locked="0"/>
    </xf>
    <xf numFmtId="0" fontId="23" fillId="2" borderId="16" xfId="0" applyFont="1" applyFill="1" applyBorder="1" applyAlignment="1" applyProtection="1">
      <alignment horizontal="left" wrapText="1"/>
    </xf>
    <xf numFmtId="0" fontId="14" fillId="3" borderId="0" xfId="0" applyFont="1" applyFill="1" applyBorder="1" applyAlignment="1" applyProtection="1">
      <alignment horizontal="right"/>
    </xf>
    <xf numFmtId="0" fontId="23" fillId="2" borderId="28" xfId="0" applyFont="1" applyFill="1" applyBorder="1" applyAlignment="1" applyProtection="1">
      <alignment horizontal="left"/>
    </xf>
    <xf numFmtId="0" fontId="23" fillId="2" borderId="16" xfId="0" applyFont="1" applyFill="1" applyBorder="1" applyAlignment="1" applyProtection="1">
      <alignment horizontal="center"/>
    </xf>
    <xf numFmtId="49" fontId="23" fillId="2" borderId="16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adem.alabama.gov/edwr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53"/>
  <sheetViews>
    <sheetView tabSelected="1" zoomScale="70" workbookViewId="0">
      <pane xSplit="1" ySplit="8" topLeftCell="B15" activePane="bottomRight" state="frozen"/>
      <selection activeCell="I42" sqref="I42:I43"/>
      <selection pane="topRight" activeCell="I42" sqref="I42:I43"/>
      <selection pane="bottomLeft" activeCell="I42" sqref="I42:I43"/>
      <selection pane="bottomRight" activeCell="B15" sqref="B15:B19"/>
    </sheetView>
  </sheetViews>
  <sheetFormatPr defaultRowHeight="12.75" x14ac:dyDescent="0.2"/>
  <cols>
    <col min="1" max="1" width="8.83203125" customWidth="1"/>
    <col min="2" max="2" width="19.83203125" customWidth="1"/>
    <col min="3" max="6" width="7.83203125" customWidth="1"/>
    <col min="7" max="7" width="8.83203125" customWidth="1"/>
    <col min="8" max="8" width="7.83203125" customWidth="1"/>
    <col min="9" max="9" width="19.83203125" customWidth="1"/>
    <col min="10" max="13" width="7.83203125" customWidth="1"/>
    <col min="14" max="14" width="8.83203125" customWidth="1"/>
    <col min="15" max="15" width="7.83203125" customWidth="1"/>
    <col min="16" max="16" width="19.83203125" customWidth="1"/>
    <col min="17" max="19" width="7.83203125" customWidth="1"/>
    <col min="20" max="20" width="7.83203125" style="1" customWidth="1"/>
    <col min="21" max="21" width="8.83203125" customWidth="1"/>
    <col min="22" max="22" width="7.83203125" customWidth="1"/>
    <col min="23" max="23" width="2.1640625" customWidth="1"/>
    <col min="24" max="24" width="14.33203125" customWidth="1"/>
    <col min="26" max="26" width="9.83203125" customWidth="1"/>
    <col min="27" max="27" width="5" customWidth="1"/>
    <col min="28" max="28" width="7.5" customWidth="1"/>
  </cols>
  <sheetData>
    <row r="1" spans="1:34" ht="45" customHeight="1" x14ac:dyDescent="0.35">
      <c r="A1" s="135" t="s">
        <v>0</v>
      </c>
      <c r="B1" s="135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2"/>
      <c r="Q1" s="2"/>
      <c r="R1" s="2"/>
      <c r="S1" s="2"/>
      <c r="T1" s="3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20.25" customHeight="1" x14ac:dyDescent="0.35">
      <c r="A2" s="135" t="s">
        <v>1</v>
      </c>
      <c r="B2" s="135"/>
      <c r="C2" s="136"/>
      <c r="D2" s="136"/>
      <c r="E2" s="136"/>
      <c r="F2" s="136"/>
      <c r="G2" s="136"/>
      <c r="H2" s="136"/>
      <c r="I2" s="136"/>
      <c r="K2" s="80"/>
      <c r="L2" s="79" t="s">
        <v>2</v>
      </c>
      <c r="M2" s="137"/>
      <c r="N2" s="137"/>
      <c r="O2" s="137"/>
      <c r="P2" s="58"/>
      <c r="Q2" s="26"/>
      <c r="R2" s="81" t="s">
        <v>3</v>
      </c>
      <c r="S2" s="137"/>
      <c r="T2" s="137"/>
      <c r="U2" s="26"/>
      <c r="V2" s="26"/>
      <c r="W2" s="79" t="s">
        <v>4</v>
      </c>
      <c r="X2" s="137"/>
      <c r="Y2" s="137"/>
      <c r="Z2" s="137"/>
      <c r="AA2" s="16">
        <v>20</v>
      </c>
      <c r="AB2" s="66"/>
      <c r="AC2" s="2"/>
      <c r="AD2" s="2"/>
      <c r="AE2" s="2"/>
      <c r="AF2" s="2"/>
      <c r="AG2" s="2"/>
      <c r="AH2" s="2"/>
    </row>
    <row r="3" spans="1:34" ht="18" customHeight="1" thickBot="1" x14ac:dyDescent="0.25">
      <c r="A3" s="85"/>
      <c r="B3" s="8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8" customHeight="1" thickTop="1" x14ac:dyDescent="0.3">
      <c r="A4" s="75"/>
      <c r="B4" s="54" t="s">
        <v>5</v>
      </c>
      <c r="C4" s="117"/>
      <c r="D4" s="117"/>
      <c r="E4" s="117"/>
      <c r="F4" s="117"/>
      <c r="G4" s="117"/>
      <c r="H4" s="118"/>
      <c r="I4" s="54" t="s">
        <v>5</v>
      </c>
      <c r="J4" s="117"/>
      <c r="K4" s="117"/>
      <c r="L4" s="117"/>
      <c r="M4" s="117"/>
      <c r="N4" s="117"/>
      <c r="O4" s="118"/>
      <c r="P4" s="54" t="s">
        <v>5</v>
      </c>
      <c r="Q4" s="117"/>
      <c r="R4" s="117"/>
      <c r="S4" s="117"/>
      <c r="T4" s="117"/>
      <c r="U4" s="117"/>
      <c r="V4" s="118"/>
      <c r="W4" s="1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8" customHeight="1" x14ac:dyDescent="0.3">
      <c r="A5" s="76"/>
      <c r="B5" s="55"/>
      <c r="C5" s="119"/>
      <c r="D5" s="119"/>
      <c r="E5" s="119"/>
      <c r="F5" s="119"/>
      <c r="G5" s="119"/>
      <c r="H5" s="120"/>
      <c r="I5" s="55"/>
      <c r="J5" s="119"/>
      <c r="K5" s="119"/>
      <c r="L5" s="119"/>
      <c r="M5" s="119"/>
      <c r="N5" s="119"/>
      <c r="O5" s="120"/>
      <c r="P5" s="55"/>
      <c r="Q5" s="119"/>
      <c r="R5" s="119"/>
      <c r="S5" s="119"/>
      <c r="T5" s="119"/>
      <c r="U5" s="119"/>
      <c r="V5" s="120"/>
      <c r="W5" s="12"/>
      <c r="X5" s="28" t="s">
        <v>6</v>
      </c>
      <c r="Y5" s="29"/>
      <c r="Z5" s="2"/>
      <c r="AA5" s="2"/>
      <c r="AB5" s="2"/>
      <c r="AC5" s="2"/>
      <c r="AD5" s="2"/>
      <c r="AE5" s="2"/>
      <c r="AF5" s="2"/>
      <c r="AG5" s="2"/>
      <c r="AH5" s="2"/>
    </row>
    <row r="6" spans="1:34" ht="18" customHeight="1" x14ac:dyDescent="0.3">
      <c r="A6" s="77"/>
      <c r="B6" s="59" t="s">
        <v>7</v>
      </c>
      <c r="C6" s="60" t="s">
        <v>8</v>
      </c>
      <c r="D6" s="61"/>
      <c r="E6" s="62"/>
      <c r="F6" s="60" t="s">
        <v>9</v>
      </c>
      <c r="G6" s="63"/>
      <c r="H6" s="64"/>
      <c r="I6" s="59" t="s">
        <v>7</v>
      </c>
      <c r="J6" s="60" t="s">
        <v>8</v>
      </c>
      <c r="K6" s="64"/>
      <c r="L6" s="62"/>
      <c r="M6" s="60" t="s">
        <v>9</v>
      </c>
      <c r="N6" s="63"/>
      <c r="O6" s="64"/>
      <c r="P6" s="59" t="s">
        <v>7</v>
      </c>
      <c r="Q6" s="60" t="s">
        <v>8</v>
      </c>
      <c r="R6" s="64"/>
      <c r="S6" s="62"/>
      <c r="T6" s="60" t="s">
        <v>9</v>
      </c>
      <c r="U6" s="63"/>
      <c r="V6" s="65"/>
      <c r="W6" s="13"/>
      <c r="X6" s="28" t="s">
        <v>10</v>
      </c>
      <c r="Y6" s="34"/>
      <c r="Z6" s="140"/>
      <c r="AA6" s="140"/>
      <c r="AB6" s="140"/>
      <c r="AC6" s="2"/>
      <c r="AD6" s="2"/>
      <c r="AE6" s="2"/>
      <c r="AF6" s="2"/>
      <c r="AG6" s="2"/>
      <c r="AH6" s="2"/>
    </row>
    <row r="7" spans="1:34" ht="18" customHeight="1" x14ac:dyDescent="0.3">
      <c r="A7" s="78"/>
      <c r="B7" s="86"/>
      <c r="C7" s="122"/>
      <c r="D7" s="123"/>
      <c r="E7" s="124"/>
      <c r="F7" s="122"/>
      <c r="G7" s="123"/>
      <c r="H7" s="125"/>
      <c r="I7" s="86"/>
      <c r="J7" s="122"/>
      <c r="K7" s="123"/>
      <c r="L7" s="124"/>
      <c r="M7" s="122"/>
      <c r="N7" s="123"/>
      <c r="O7" s="125"/>
      <c r="P7" s="86"/>
      <c r="Q7" s="122"/>
      <c r="R7" s="123"/>
      <c r="S7" s="124"/>
      <c r="T7" s="122"/>
      <c r="U7" s="123"/>
      <c r="V7" s="125"/>
      <c r="W7" s="7"/>
      <c r="X7" s="28" t="s">
        <v>11</v>
      </c>
      <c r="Y7" s="29"/>
      <c r="Z7" s="141"/>
      <c r="AA7" s="141"/>
      <c r="AB7" s="141"/>
      <c r="AC7" s="2"/>
      <c r="AD7" s="2"/>
      <c r="AE7" s="2"/>
      <c r="AF7" s="2"/>
      <c r="AG7" s="2"/>
      <c r="AH7" s="2"/>
    </row>
    <row r="8" spans="1:34" ht="21.95" customHeight="1" thickBot="1" x14ac:dyDescent="0.4">
      <c r="A8" s="56" t="s">
        <v>12</v>
      </c>
      <c r="B8" s="72" t="s">
        <v>13</v>
      </c>
      <c r="C8" s="73" t="s">
        <v>14</v>
      </c>
      <c r="D8" s="93" t="s">
        <v>15</v>
      </c>
      <c r="E8" s="93"/>
      <c r="F8" s="93"/>
      <c r="G8" s="93"/>
      <c r="H8" s="93"/>
      <c r="I8" s="72" t="s">
        <v>13</v>
      </c>
      <c r="J8" s="73" t="s">
        <v>14</v>
      </c>
      <c r="K8" s="93" t="s">
        <v>15</v>
      </c>
      <c r="L8" s="93"/>
      <c r="M8" s="93"/>
      <c r="N8" s="93"/>
      <c r="O8" s="93"/>
      <c r="P8" s="72" t="s">
        <v>13</v>
      </c>
      <c r="Q8" s="73" t="s">
        <v>14</v>
      </c>
      <c r="R8" s="93" t="s">
        <v>15</v>
      </c>
      <c r="S8" s="93"/>
      <c r="T8" s="93"/>
      <c r="U8" s="93"/>
      <c r="V8" s="94"/>
      <c r="W8" s="8"/>
      <c r="X8" s="31"/>
      <c r="Y8" s="32"/>
      <c r="Z8" s="30"/>
      <c r="AA8" s="30"/>
      <c r="AB8" s="30"/>
      <c r="AC8" s="2"/>
      <c r="AD8" s="2"/>
      <c r="AE8" s="2"/>
      <c r="AF8" s="2"/>
      <c r="AG8" s="2"/>
      <c r="AH8" s="2"/>
    </row>
    <row r="9" spans="1:34" ht="23.1" customHeight="1" thickTop="1" x14ac:dyDescent="0.35">
      <c r="A9" s="43">
        <v>1</v>
      </c>
      <c r="B9" s="36"/>
      <c r="C9" s="17"/>
      <c r="D9" s="88"/>
      <c r="E9" s="88"/>
      <c r="F9" s="88"/>
      <c r="G9" s="17"/>
      <c r="H9" s="17"/>
      <c r="I9" s="41"/>
      <c r="J9" s="17"/>
      <c r="K9" s="17"/>
      <c r="L9" s="17"/>
      <c r="M9" s="17"/>
      <c r="N9" s="17"/>
      <c r="O9" s="17"/>
      <c r="P9" s="42"/>
      <c r="Q9" s="17"/>
      <c r="R9" s="17"/>
      <c r="S9" s="17"/>
      <c r="T9" s="17"/>
      <c r="U9" s="17"/>
      <c r="V9" s="17"/>
      <c r="W9" s="21"/>
      <c r="X9" s="28" t="s">
        <v>6</v>
      </c>
      <c r="Y9" s="29"/>
      <c r="Z9" s="142">
        <f>B40+I40+P40+'ADEM Form 8 (4 or more wells)'!B40+'ADEM Form 8 (4 or more wells)'!I40+'ADEM Form 8 (4 or more wells)'!P40+'ADEM Form 8 (4 or more wells)'!Y40+'ADEM Form 8 (4 or more wells)'!AF40+'ADEM Form 8 (4 or more wells)'!AM40+'ADEM Form 8 (4 or more wells)'!AV40+'ADEM Form 8 (4 or more wells)'!BC40+'ADEM Form 8 (4 or more wells)'!BJ40+'ADEM Form 8 (4 or more wells)'!BS40+'ADEM Form 8 (4 or more wells)'!BZ40+'ADEM Form 8 (4 or more wells)'!CG40+'ADEM Form 8 (4 or more wells)'!CP40+'ADEM Form 8 (4 or more wells)'!CW40+'ADEM Form 8 (4 or more wells)'!DD40</f>
        <v>0</v>
      </c>
      <c r="AA9" s="142"/>
      <c r="AB9" s="142"/>
      <c r="AC9" s="2"/>
      <c r="AD9" s="2"/>
      <c r="AE9" s="2"/>
      <c r="AF9" s="2"/>
      <c r="AG9" s="2"/>
      <c r="AH9" s="2"/>
    </row>
    <row r="10" spans="1:34" ht="23.1" customHeight="1" x14ac:dyDescent="0.35">
      <c r="A10" s="44">
        <f t="shared" ref="A10:A39" si="0">A9+1</f>
        <v>2</v>
      </c>
      <c r="B10" s="35"/>
      <c r="C10" s="18"/>
      <c r="D10" s="89"/>
      <c r="E10" s="89"/>
      <c r="F10" s="89"/>
      <c r="G10" s="18"/>
      <c r="H10" s="18"/>
      <c r="I10" s="38"/>
      <c r="J10" s="18"/>
      <c r="K10" s="18"/>
      <c r="L10" s="18"/>
      <c r="M10" s="18"/>
      <c r="N10" s="18"/>
      <c r="O10" s="18"/>
      <c r="P10" s="39"/>
      <c r="Q10" s="18"/>
      <c r="R10" s="18"/>
      <c r="S10" s="18"/>
      <c r="T10" s="18"/>
      <c r="U10" s="18"/>
      <c r="V10" s="18"/>
      <c r="W10" s="21"/>
      <c r="X10" s="28" t="s">
        <v>21</v>
      </c>
      <c r="Y10" s="29"/>
      <c r="Z10" s="143"/>
      <c r="AA10" s="143"/>
      <c r="AB10" s="143"/>
      <c r="AC10" s="2"/>
      <c r="AD10" s="2"/>
      <c r="AE10" s="2"/>
      <c r="AF10" s="2"/>
      <c r="AG10" s="2"/>
      <c r="AH10" s="2"/>
    </row>
    <row r="11" spans="1:34" ht="23.1" customHeight="1" x14ac:dyDescent="0.35">
      <c r="A11" s="44">
        <f t="shared" si="0"/>
        <v>3</v>
      </c>
      <c r="B11" s="35"/>
      <c r="C11" s="18"/>
      <c r="D11" s="89"/>
      <c r="E11" s="89"/>
      <c r="F11" s="89"/>
      <c r="G11" s="18"/>
      <c r="H11" s="18"/>
      <c r="I11" s="38"/>
      <c r="J11" s="18"/>
      <c r="K11" s="18"/>
      <c r="L11" s="18"/>
      <c r="M11" s="18"/>
      <c r="N11" s="18"/>
      <c r="O11" s="18"/>
      <c r="P11" s="39"/>
      <c r="Q11" s="18"/>
      <c r="R11" s="18"/>
      <c r="S11" s="18"/>
      <c r="T11" s="18"/>
      <c r="U11" s="18"/>
      <c r="V11" s="18"/>
      <c r="W11" s="21"/>
      <c r="X11" s="31"/>
      <c r="Y11" s="32"/>
      <c r="Z11" s="144">
        <f>Z6+Z9</f>
        <v>0</v>
      </c>
      <c r="AA11" s="144"/>
      <c r="AB11" s="144"/>
      <c r="AC11" s="2"/>
      <c r="AD11" s="2"/>
      <c r="AE11" s="2"/>
      <c r="AF11" s="2"/>
      <c r="AG11" s="2"/>
      <c r="AH11" s="2"/>
    </row>
    <row r="12" spans="1:34" ht="23.1" customHeight="1" x14ac:dyDescent="0.35">
      <c r="A12" s="44">
        <f t="shared" si="0"/>
        <v>4</v>
      </c>
      <c r="B12" s="35"/>
      <c r="C12" s="18"/>
      <c r="D12" s="89"/>
      <c r="E12" s="89"/>
      <c r="F12" s="89"/>
      <c r="G12" s="18"/>
      <c r="H12" s="18"/>
      <c r="I12" s="38"/>
      <c r="J12" s="18"/>
      <c r="K12" s="18"/>
      <c r="L12" s="18"/>
      <c r="M12" s="18"/>
      <c r="N12" s="18"/>
      <c r="O12" s="18"/>
      <c r="P12" s="39"/>
      <c r="Q12" s="18"/>
      <c r="R12" s="18"/>
      <c r="S12" s="18"/>
      <c r="T12" s="18"/>
      <c r="U12" s="18"/>
      <c r="V12" s="18"/>
      <c r="W12" s="21"/>
      <c r="X12" s="33" t="s">
        <v>22</v>
      </c>
      <c r="Y12" s="34"/>
      <c r="Z12" s="143"/>
      <c r="AA12" s="143"/>
      <c r="AB12" s="143"/>
      <c r="AC12" s="2"/>
      <c r="AD12" s="2"/>
      <c r="AE12" s="2"/>
      <c r="AF12" s="2"/>
      <c r="AG12" s="2"/>
      <c r="AH12" s="2"/>
    </row>
    <row r="13" spans="1:34" ht="23.1" customHeight="1" x14ac:dyDescent="0.35">
      <c r="A13" s="44">
        <f t="shared" si="0"/>
        <v>5</v>
      </c>
      <c r="B13" s="35"/>
      <c r="C13" s="18"/>
      <c r="D13" s="89"/>
      <c r="E13" s="89"/>
      <c r="F13" s="89"/>
      <c r="G13" s="18"/>
      <c r="H13" s="18"/>
      <c r="I13" s="38"/>
      <c r="J13" s="18"/>
      <c r="K13" s="18"/>
      <c r="L13" s="18"/>
      <c r="M13" s="18"/>
      <c r="N13" s="18"/>
      <c r="O13" s="18"/>
      <c r="P13" s="39"/>
      <c r="Q13" s="18"/>
      <c r="R13" s="18"/>
      <c r="S13" s="18"/>
      <c r="T13" s="18"/>
      <c r="U13" s="18"/>
      <c r="V13" s="18"/>
      <c r="W13" s="21"/>
      <c r="X13" s="33"/>
      <c r="Y13" s="34"/>
      <c r="Z13" s="145"/>
      <c r="AA13" s="145"/>
      <c r="AB13" s="145"/>
      <c r="AC13" s="2"/>
      <c r="AD13" s="2"/>
      <c r="AE13" s="2"/>
      <c r="AF13" s="2"/>
      <c r="AG13" s="2"/>
      <c r="AH13" s="2"/>
    </row>
    <row r="14" spans="1:34" ht="23.1" customHeight="1" x14ac:dyDescent="0.35">
      <c r="A14" s="44">
        <f t="shared" si="0"/>
        <v>6</v>
      </c>
      <c r="B14" s="35"/>
      <c r="C14" s="18"/>
      <c r="D14" s="89"/>
      <c r="E14" s="89"/>
      <c r="F14" s="89"/>
      <c r="G14" s="18"/>
      <c r="H14" s="18"/>
      <c r="I14" s="38"/>
      <c r="J14" s="18"/>
      <c r="K14" s="18"/>
      <c r="L14" s="18"/>
      <c r="M14" s="18"/>
      <c r="N14" s="18"/>
      <c r="O14" s="18"/>
      <c r="P14" s="39"/>
      <c r="Q14" s="18"/>
      <c r="R14" s="18"/>
      <c r="S14" s="18"/>
      <c r="T14" s="18"/>
      <c r="U14" s="18"/>
      <c r="V14" s="18"/>
      <c r="W14" s="21"/>
      <c r="X14" s="33" t="s">
        <v>23</v>
      </c>
      <c r="Y14" s="57"/>
      <c r="Z14" s="146"/>
      <c r="AA14" s="146"/>
      <c r="AB14" s="146"/>
      <c r="AC14" s="2"/>
      <c r="AD14" s="2"/>
      <c r="AE14" s="2"/>
      <c r="AF14" s="2"/>
      <c r="AG14" s="2"/>
      <c r="AH14" s="2"/>
    </row>
    <row r="15" spans="1:34" ht="23.1" customHeight="1" x14ac:dyDescent="0.35">
      <c r="A15" s="44">
        <f t="shared" si="0"/>
        <v>7</v>
      </c>
      <c r="B15" s="35"/>
      <c r="C15" s="18"/>
      <c r="D15" s="89"/>
      <c r="E15" s="89"/>
      <c r="F15" s="89"/>
      <c r="G15" s="18"/>
      <c r="H15" s="18"/>
      <c r="I15" s="38"/>
      <c r="J15" s="18"/>
      <c r="K15" s="18"/>
      <c r="L15" s="18"/>
      <c r="M15" s="18"/>
      <c r="N15" s="18"/>
      <c r="O15" s="18"/>
      <c r="P15" s="39"/>
      <c r="Q15" s="18"/>
      <c r="R15" s="18"/>
      <c r="S15" s="18"/>
      <c r="T15" s="18"/>
      <c r="U15" s="18"/>
      <c r="V15" s="18"/>
      <c r="W15" s="21"/>
      <c r="X15" s="33"/>
      <c r="Y15" s="34"/>
      <c r="Z15" s="130">
        <f>Z11-Z13</f>
        <v>0</v>
      </c>
      <c r="AA15" s="130"/>
      <c r="AB15" s="130"/>
      <c r="AC15" s="2"/>
      <c r="AD15" s="2"/>
      <c r="AE15" s="2"/>
      <c r="AF15" s="2"/>
      <c r="AG15" s="2"/>
      <c r="AH15" s="2"/>
    </row>
    <row r="16" spans="1:34" ht="23.1" customHeight="1" x14ac:dyDescent="0.35">
      <c r="A16" s="44">
        <f t="shared" si="0"/>
        <v>8</v>
      </c>
      <c r="B16" s="35"/>
      <c r="C16" s="18"/>
      <c r="D16" s="89"/>
      <c r="E16" s="89"/>
      <c r="F16" s="89"/>
      <c r="G16" s="18"/>
      <c r="H16" s="18"/>
      <c r="I16" s="38"/>
      <c r="J16" s="18"/>
      <c r="K16" s="18"/>
      <c r="L16" s="18"/>
      <c r="M16" s="18"/>
      <c r="N16" s="18"/>
      <c r="O16" s="18"/>
      <c r="P16" s="39"/>
      <c r="Q16" s="18"/>
      <c r="R16" s="18"/>
      <c r="S16" s="18"/>
      <c r="T16" s="18"/>
      <c r="U16" s="18"/>
      <c r="V16" s="18"/>
      <c r="W16" s="21"/>
      <c r="X16" s="33" t="s">
        <v>24</v>
      </c>
      <c r="Y16" s="58"/>
      <c r="Z16" s="131"/>
      <c r="AA16" s="131"/>
      <c r="AB16" s="131"/>
      <c r="AC16" s="2"/>
      <c r="AD16" s="2"/>
      <c r="AE16" s="2"/>
      <c r="AF16" s="2"/>
      <c r="AG16" s="2"/>
      <c r="AH16" s="2"/>
    </row>
    <row r="17" spans="1:34" ht="23.1" customHeight="1" x14ac:dyDescent="0.35">
      <c r="A17" s="44">
        <f t="shared" si="0"/>
        <v>9</v>
      </c>
      <c r="B17" s="35"/>
      <c r="C17" s="18"/>
      <c r="D17" s="89"/>
      <c r="E17" s="89"/>
      <c r="F17" s="89"/>
      <c r="G17" s="18"/>
      <c r="H17" s="18"/>
      <c r="I17" s="38"/>
      <c r="J17" s="18"/>
      <c r="K17" s="18"/>
      <c r="L17" s="18"/>
      <c r="M17" s="18"/>
      <c r="N17" s="18"/>
      <c r="O17" s="18"/>
      <c r="P17" s="39"/>
      <c r="Q17" s="18"/>
      <c r="R17" s="18"/>
      <c r="S17" s="18"/>
      <c r="T17" s="18"/>
      <c r="U17" s="18"/>
      <c r="V17" s="18"/>
      <c r="W17" s="21"/>
      <c r="X17" s="33"/>
      <c r="Y17" s="34"/>
      <c r="Z17" s="132" t="str">
        <f>IF(Z11=0, "", Z15/Z11)</f>
        <v/>
      </c>
      <c r="AA17" s="132"/>
      <c r="AB17" s="132"/>
      <c r="AC17" s="2"/>
      <c r="AD17" s="2"/>
      <c r="AE17" s="2"/>
      <c r="AF17" s="2"/>
      <c r="AG17" s="2"/>
      <c r="AH17" s="2"/>
    </row>
    <row r="18" spans="1:34" ht="23.1" customHeight="1" x14ac:dyDescent="0.35">
      <c r="A18" s="44">
        <f t="shared" si="0"/>
        <v>10</v>
      </c>
      <c r="B18" s="35"/>
      <c r="C18" s="18"/>
      <c r="D18" s="89"/>
      <c r="E18" s="89"/>
      <c r="F18" s="89"/>
      <c r="G18" s="18"/>
      <c r="H18" s="18"/>
      <c r="I18" s="38"/>
      <c r="J18" s="18"/>
      <c r="K18" s="18"/>
      <c r="L18" s="18"/>
      <c r="M18" s="18"/>
      <c r="N18" s="18"/>
      <c r="O18" s="18"/>
      <c r="P18" s="39"/>
      <c r="Q18" s="18"/>
      <c r="R18" s="18"/>
      <c r="S18" s="18"/>
      <c r="T18" s="18"/>
      <c r="U18" s="18"/>
      <c r="V18" s="18"/>
      <c r="W18" s="21"/>
      <c r="X18" s="33" t="s">
        <v>25</v>
      </c>
      <c r="Y18" s="58"/>
      <c r="Z18" s="133"/>
      <c r="AA18" s="133"/>
      <c r="AB18" s="133"/>
      <c r="AC18" s="2"/>
      <c r="AD18" s="2"/>
      <c r="AE18" s="2"/>
      <c r="AF18" s="2"/>
      <c r="AG18" s="2"/>
      <c r="AH18" s="2"/>
    </row>
    <row r="19" spans="1:34" ht="23.1" customHeight="1" x14ac:dyDescent="0.35">
      <c r="A19" s="44">
        <f t="shared" si="0"/>
        <v>11</v>
      </c>
      <c r="B19" s="35"/>
      <c r="C19" s="18"/>
      <c r="D19" s="89"/>
      <c r="E19" s="89"/>
      <c r="F19" s="89"/>
      <c r="G19" s="18"/>
      <c r="H19" s="18"/>
      <c r="I19" s="38"/>
      <c r="J19" s="18"/>
      <c r="K19" s="18"/>
      <c r="L19" s="18"/>
      <c r="M19" s="18"/>
      <c r="N19" s="18"/>
      <c r="O19" s="18"/>
      <c r="P19" s="39"/>
      <c r="Q19" s="18"/>
      <c r="R19" s="18"/>
      <c r="S19" s="18"/>
      <c r="T19" s="18"/>
      <c r="U19" s="18"/>
      <c r="V19" s="18"/>
      <c r="W19" s="21"/>
      <c r="X19" s="33" t="s">
        <v>26</v>
      </c>
      <c r="Y19" s="58"/>
      <c r="Z19" s="67"/>
      <c r="AA19" s="67"/>
      <c r="AB19" s="67"/>
      <c r="AC19" s="2"/>
      <c r="AD19" s="2"/>
      <c r="AE19" s="2"/>
      <c r="AF19" s="2"/>
      <c r="AG19" s="2"/>
      <c r="AH19" s="2"/>
    </row>
    <row r="20" spans="1:34" ht="23.1" customHeight="1" x14ac:dyDescent="0.35">
      <c r="A20" s="44">
        <f t="shared" si="0"/>
        <v>12</v>
      </c>
      <c r="B20" s="35"/>
      <c r="C20" s="18"/>
      <c r="D20" s="89"/>
      <c r="E20" s="89"/>
      <c r="F20" s="89"/>
      <c r="G20" s="18"/>
      <c r="H20" s="18"/>
      <c r="I20" s="38"/>
      <c r="J20" s="18"/>
      <c r="K20" s="18"/>
      <c r="L20" s="18"/>
      <c r="M20" s="18"/>
      <c r="N20" s="18"/>
      <c r="O20" s="18"/>
      <c r="P20" s="39"/>
      <c r="Q20" s="18"/>
      <c r="R20" s="18"/>
      <c r="S20" s="18"/>
      <c r="T20" s="18"/>
      <c r="U20" s="18"/>
      <c r="V20" s="18"/>
      <c r="W20" s="21"/>
      <c r="X20" s="68"/>
      <c r="Y20" s="26"/>
      <c r="Z20" s="69"/>
      <c r="AA20" s="106" t="s">
        <v>42</v>
      </c>
      <c r="AB20" s="106"/>
      <c r="AC20" s="2"/>
      <c r="AD20" s="2"/>
      <c r="AE20" s="2"/>
      <c r="AF20" s="2"/>
      <c r="AG20" s="2"/>
      <c r="AH20" s="2"/>
    </row>
    <row r="21" spans="1:34" ht="23.1" customHeight="1" x14ac:dyDescent="0.35">
      <c r="A21" s="44">
        <f t="shared" si="0"/>
        <v>13</v>
      </c>
      <c r="B21" s="35"/>
      <c r="C21" s="18"/>
      <c r="D21" s="89"/>
      <c r="E21" s="89"/>
      <c r="F21" s="89"/>
      <c r="G21" s="18"/>
      <c r="H21" s="18"/>
      <c r="I21" s="38"/>
      <c r="J21" s="18"/>
      <c r="K21" s="18"/>
      <c r="L21" s="18"/>
      <c r="M21" s="18"/>
      <c r="N21" s="18"/>
      <c r="O21" s="18"/>
      <c r="P21" s="39"/>
      <c r="Q21" s="18"/>
      <c r="R21" s="18"/>
      <c r="S21" s="18"/>
      <c r="T21" s="18"/>
      <c r="U21" s="18"/>
      <c r="V21" s="18"/>
      <c r="W21" s="21"/>
      <c r="X21" s="70" t="s">
        <v>40</v>
      </c>
      <c r="Y21" s="71"/>
      <c r="Z21" s="71"/>
      <c r="AA21" s="106"/>
      <c r="AB21" s="106"/>
      <c r="AC21" s="2"/>
      <c r="AD21" s="2"/>
      <c r="AE21" s="2"/>
      <c r="AF21" s="2"/>
      <c r="AG21" s="2"/>
      <c r="AH21" s="2"/>
    </row>
    <row r="22" spans="1:34" ht="23.1" customHeight="1" x14ac:dyDescent="0.35">
      <c r="A22" s="44">
        <f t="shared" si="0"/>
        <v>14</v>
      </c>
      <c r="B22" s="35"/>
      <c r="C22" s="18"/>
      <c r="D22" s="89"/>
      <c r="E22" s="89"/>
      <c r="F22" s="89"/>
      <c r="G22" s="18"/>
      <c r="H22" s="18"/>
      <c r="I22" s="38"/>
      <c r="J22" s="18"/>
      <c r="K22" s="18"/>
      <c r="L22" s="18"/>
      <c r="M22" s="18"/>
      <c r="N22" s="18"/>
      <c r="O22" s="18"/>
      <c r="P22" s="39"/>
      <c r="Q22" s="18"/>
      <c r="R22" s="18"/>
      <c r="S22" s="18"/>
      <c r="T22" s="18"/>
      <c r="U22" s="18"/>
      <c r="V22" s="18"/>
      <c r="W22" s="21"/>
      <c r="X22" s="121" t="s">
        <v>49</v>
      </c>
      <c r="Y22" s="121"/>
      <c r="Z22" s="121"/>
      <c r="AA22" s="134"/>
      <c r="AB22" s="134"/>
      <c r="AC22" s="2"/>
      <c r="AD22" s="2"/>
      <c r="AE22" s="2"/>
      <c r="AF22" s="2"/>
      <c r="AG22" s="2"/>
      <c r="AH22" s="2"/>
    </row>
    <row r="23" spans="1:34" ht="23.1" customHeight="1" x14ac:dyDescent="0.35">
      <c r="A23" s="44">
        <f t="shared" si="0"/>
        <v>15</v>
      </c>
      <c r="B23" s="35"/>
      <c r="C23" s="18"/>
      <c r="D23" s="89"/>
      <c r="E23" s="89"/>
      <c r="F23" s="89"/>
      <c r="G23" s="18"/>
      <c r="H23" s="18"/>
      <c r="I23" s="38"/>
      <c r="J23" s="18"/>
      <c r="K23" s="18"/>
      <c r="L23" s="18"/>
      <c r="M23" s="18"/>
      <c r="N23" s="18"/>
      <c r="O23" s="18"/>
      <c r="P23" s="39"/>
      <c r="Q23" s="18"/>
      <c r="R23" s="18"/>
      <c r="S23" s="18"/>
      <c r="T23" s="18"/>
      <c r="U23" s="18"/>
      <c r="V23" s="18"/>
      <c r="W23" s="21"/>
      <c r="X23" s="110" t="s">
        <v>50</v>
      </c>
      <c r="Y23" s="111"/>
      <c r="Z23" s="112"/>
      <c r="AA23" s="104"/>
      <c r="AB23" s="105"/>
      <c r="AC23" s="2"/>
      <c r="AD23" s="2"/>
      <c r="AE23" s="2"/>
      <c r="AF23" s="2"/>
      <c r="AG23" s="2"/>
      <c r="AH23" s="2"/>
    </row>
    <row r="24" spans="1:34" ht="23.1" customHeight="1" x14ac:dyDescent="0.35">
      <c r="A24" s="44">
        <f t="shared" si="0"/>
        <v>16</v>
      </c>
      <c r="B24" s="35"/>
      <c r="C24" s="18"/>
      <c r="D24" s="89"/>
      <c r="E24" s="89"/>
      <c r="F24" s="89"/>
      <c r="G24" s="18"/>
      <c r="H24" s="18"/>
      <c r="I24" s="38"/>
      <c r="J24" s="18"/>
      <c r="K24" s="18"/>
      <c r="L24" s="18"/>
      <c r="M24" s="18"/>
      <c r="N24" s="18"/>
      <c r="O24" s="18"/>
      <c r="P24" s="39"/>
      <c r="Q24" s="18"/>
      <c r="R24" s="18"/>
      <c r="S24" s="18"/>
      <c r="T24" s="18"/>
      <c r="U24" s="18"/>
      <c r="V24" s="18"/>
      <c r="W24" s="21"/>
      <c r="X24" s="110" t="s">
        <v>51</v>
      </c>
      <c r="Y24" s="111"/>
      <c r="Z24" s="112"/>
      <c r="AA24" s="104"/>
      <c r="AB24" s="105"/>
      <c r="AC24" s="2"/>
      <c r="AD24" s="2"/>
      <c r="AE24" s="2"/>
      <c r="AF24" s="2"/>
      <c r="AG24" s="2"/>
      <c r="AH24" s="2"/>
    </row>
    <row r="25" spans="1:34" ht="23.1" customHeight="1" x14ac:dyDescent="0.35">
      <c r="A25" s="44">
        <f t="shared" si="0"/>
        <v>17</v>
      </c>
      <c r="B25" s="35"/>
      <c r="C25" s="18"/>
      <c r="D25" s="89"/>
      <c r="E25" s="89"/>
      <c r="F25" s="89"/>
      <c r="G25" s="18"/>
      <c r="H25" s="18"/>
      <c r="I25" s="38"/>
      <c r="J25" s="18"/>
      <c r="K25" s="18"/>
      <c r="L25" s="18"/>
      <c r="M25" s="18"/>
      <c r="N25" s="18"/>
      <c r="O25" s="18"/>
      <c r="P25" s="39"/>
      <c r="Q25" s="18"/>
      <c r="R25" s="18"/>
      <c r="S25" s="18"/>
      <c r="T25" s="18"/>
      <c r="U25" s="18"/>
      <c r="V25" s="18"/>
      <c r="W25" s="21"/>
      <c r="X25" s="110" t="s">
        <v>52</v>
      </c>
      <c r="Y25" s="111"/>
      <c r="Z25" s="112"/>
      <c r="AA25" s="104"/>
      <c r="AB25" s="105"/>
      <c r="AC25" s="2"/>
      <c r="AD25" s="2"/>
      <c r="AE25" s="2"/>
      <c r="AF25" s="2"/>
      <c r="AG25" s="2"/>
      <c r="AH25" s="2"/>
    </row>
    <row r="26" spans="1:34" ht="23.1" customHeight="1" x14ac:dyDescent="0.35">
      <c r="A26" s="44">
        <f t="shared" si="0"/>
        <v>18</v>
      </c>
      <c r="B26" s="35"/>
      <c r="C26" s="18"/>
      <c r="D26" s="89"/>
      <c r="E26" s="89"/>
      <c r="F26" s="89"/>
      <c r="G26" s="18"/>
      <c r="H26" s="18"/>
      <c r="I26" s="38"/>
      <c r="J26" s="18"/>
      <c r="K26" s="18"/>
      <c r="L26" s="18"/>
      <c r="M26" s="18"/>
      <c r="N26" s="18"/>
      <c r="O26" s="18"/>
      <c r="P26" s="39"/>
      <c r="Q26" s="18"/>
      <c r="R26" s="18"/>
      <c r="S26" s="18"/>
      <c r="T26" s="18"/>
      <c r="U26" s="18"/>
      <c r="V26" s="18"/>
      <c r="W26" s="21"/>
      <c r="X26" s="113"/>
      <c r="Y26" s="114"/>
      <c r="Z26" s="115"/>
      <c r="AA26" s="104"/>
      <c r="AB26" s="105"/>
      <c r="AC26" s="2"/>
      <c r="AD26" s="2"/>
      <c r="AE26" s="2"/>
      <c r="AF26" s="2"/>
      <c r="AG26" s="2"/>
      <c r="AH26" s="2"/>
    </row>
    <row r="27" spans="1:34" ht="23.1" customHeight="1" x14ac:dyDescent="0.35">
      <c r="A27" s="44">
        <f t="shared" si="0"/>
        <v>19</v>
      </c>
      <c r="B27" s="35"/>
      <c r="C27" s="18"/>
      <c r="D27" s="89"/>
      <c r="E27" s="89"/>
      <c r="F27" s="89"/>
      <c r="G27" s="18"/>
      <c r="H27" s="18"/>
      <c r="I27" s="38"/>
      <c r="J27" s="18"/>
      <c r="K27" s="18"/>
      <c r="L27" s="18"/>
      <c r="M27" s="18"/>
      <c r="N27" s="18"/>
      <c r="O27" s="18"/>
      <c r="P27" s="39"/>
      <c r="Q27" s="18"/>
      <c r="R27" s="18"/>
      <c r="S27" s="18"/>
      <c r="T27" s="18"/>
      <c r="U27" s="18"/>
      <c r="V27" s="18"/>
      <c r="W27" s="21"/>
      <c r="X27" s="113"/>
      <c r="Y27" s="114"/>
      <c r="Z27" s="115"/>
      <c r="AA27" s="104"/>
      <c r="AB27" s="105"/>
      <c r="AC27" s="2"/>
      <c r="AD27" s="2"/>
      <c r="AE27" s="2"/>
      <c r="AF27" s="2"/>
      <c r="AG27" s="2"/>
      <c r="AH27" s="2"/>
    </row>
    <row r="28" spans="1:34" ht="23.1" customHeight="1" x14ac:dyDescent="0.35">
      <c r="A28" s="44">
        <f t="shared" si="0"/>
        <v>20</v>
      </c>
      <c r="B28" s="35"/>
      <c r="C28" s="18"/>
      <c r="D28" s="89"/>
      <c r="E28" s="89"/>
      <c r="F28" s="89"/>
      <c r="G28" s="18"/>
      <c r="H28" s="18"/>
      <c r="I28" s="38"/>
      <c r="J28" s="18"/>
      <c r="K28" s="18"/>
      <c r="L28" s="18"/>
      <c r="M28" s="18"/>
      <c r="N28" s="18"/>
      <c r="O28" s="18"/>
      <c r="P28" s="39"/>
      <c r="Q28" s="18"/>
      <c r="R28" s="18"/>
      <c r="S28" s="18"/>
      <c r="T28" s="18"/>
      <c r="U28" s="18"/>
      <c r="V28" s="18"/>
      <c r="W28" s="21"/>
      <c r="X28" s="113"/>
      <c r="Y28" s="114"/>
      <c r="Z28" s="115"/>
      <c r="AA28" s="104"/>
      <c r="AB28" s="105"/>
      <c r="AC28" s="2"/>
      <c r="AD28" s="2"/>
      <c r="AE28" s="2"/>
      <c r="AF28" s="2"/>
      <c r="AG28" s="2"/>
      <c r="AH28" s="2"/>
    </row>
    <row r="29" spans="1:34" ht="23.1" customHeight="1" x14ac:dyDescent="0.35">
      <c r="A29" s="44">
        <f t="shared" si="0"/>
        <v>21</v>
      </c>
      <c r="B29" s="35"/>
      <c r="C29" s="18"/>
      <c r="D29" s="89"/>
      <c r="E29" s="89"/>
      <c r="F29" s="89"/>
      <c r="G29" s="18"/>
      <c r="H29" s="18"/>
      <c r="I29" s="38"/>
      <c r="J29" s="18"/>
      <c r="K29" s="18"/>
      <c r="L29" s="18"/>
      <c r="M29" s="18"/>
      <c r="N29" s="18"/>
      <c r="O29" s="18"/>
      <c r="P29" s="39"/>
      <c r="Q29" s="18"/>
      <c r="R29" s="18"/>
      <c r="S29" s="18"/>
      <c r="T29" s="18"/>
      <c r="U29" s="18"/>
      <c r="V29" s="18"/>
      <c r="W29" s="21"/>
      <c r="X29" s="107" t="s">
        <v>20</v>
      </c>
      <c r="Y29" s="108"/>
      <c r="Z29" s="109"/>
      <c r="AA29" s="104"/>
      <c r="AB29" s="105"/>
      <c r="AC29" s="2"/>
      <c r="AD29" s="2"/>
      <c r="AE29" s="2"/>
      <c r="AF29" s="2"/>
      <c r="AG29" s="2"/>
      <c r="AH29" s="2"/>
    </row>
    <row r="30" spans="1:34" ht="23.1" customHeight="1" x14ac:dyDescent="0.35">
      <c r="A30" s="44">
        <f t="shared" si="0"/>
        <v>22</v>
      </c>
      <c r="B30" s="35"/>
      <c r="C30" s="18"/>
      <c r="D30" s="89"/>
      <c r="E30" s="89"/>
      <c r="F30" s="89"/>
      <c r="G30" s="18"/>
      <c r="H30" s="18"/>
      <c r="I30" s="38"/>
      <c r="J30" s="18"/>
      <c r="K30" s="18"/>
      <c r="L30" s="18"/>
      <c r="M30" s="18"/>
      <c r="N30" s="18"/>
      <c r="O30" s="18"/>
      <c r="P30" s="39"/>
      <c r="Q30" s="18"/>
      <c r="R30" s="18"/>
      <c r="S30" s="18"/>
      <c r="T30" s="18"/>
      <c r="U30" s="18"/>
      <c r="V30" s="18"/>
      <c r="W30" s="21"/>
      <c r="X30" s="26"/>
      <c r="Y30" s="26"/>
      <c r="Z30" s="27" t="s">
        <v>33</v>
      </c>
      <c r="AA30" s="127">
        <f>SUM(AA22:AB29)</f>
        <v>0</v>
      </c>
      <c r="AB30" s="127"/>
      <c r="AC30" s="2"/>
      <c r="AD30" s="2"/>
      <c r="AE30" s="2"/>
      <c r="AF30" s="2"/>
      <c r="AG30" s="2"/>
      <c r="AH30" s="2"/>
    </row>
    <row r="31" spans="1:34" ht="23.1" customHeight="1" x14ac:dyDescent="0.35">
      <c r="A31" s="44">
        <f t="shared" si="0"/>
        <v>23</v>
      </c>
      <c r="B31" s="35"/>
      <c r="C31" s="18"/>
      <c r="D31" s="89"/>
      <c r="E31" s="89"/>
      <c r="F31" s="89"/>
      <c r="G31" s="18"/>
      <c r="H31" s="18"/>
      <c r="I31" s="38"/>
      <c r="J31" s="18"/>
      <c r="K31" s="18"/>
      <c r="L31" s="18"/>
      <c r="M31" s="18"/>
      <c r="N31" s="18"/>
      <c r="O31" s="18"/>
      <c r="P31" s="39"/>
      <c r="Q31" s="18"/>
      <c r="R31" s="18"/>
      <c r="S31" s="18"/>
      <c r="T31" s="18"/>
      <c r="U31" s="18"/>
      <c r="V31" s="18"/>
      <c r="W31" s="21"/>
      <c r="X31" s="129" t="s">
        <v>41</v>
      </c>
      <c r="Y31" s="129"/>
      <c r="Z31" s="129"/>
      <c r="AA31" s="128" t="str">
        <f>IF(Z11=0,"",(Z15-AA30)/Z11)</f>
        <v/>
      </c>
      <c r="AB31" s="128"/>
      <c r="AC31" s="2"/>
      <c r="AD31" s="2"/>
      <c r="AE31" s="2"/>
      <c r="AF31" s="2"/>
      <c r="AG31" s="2"/>
      <c r="AH31" s="2"/>
    </row>
    <row r="32" spans="1:34" ht="23.1" customHeight="1" x14ac:dyDescent="0.35">
      <c r="A32" s="44">
        <f t="shared" si="0"/>
        <v>24</v>
      </c>
      <c r="B32" s="35"/>
      <c r="C32" s="18"/>
      <c r="D32" s="89"/>
      <c r="E32" s="89"/>
      <c r="F32" s="89"/>
      <c r="G32" s="18"/>
      <c r="H32" s="18"/>
      <c r="I32" s="38"/>
      <c r="J32" s="18"/>
      <c r="K32" s="18"/>
      <c r="L32" s="18"/>
      <c r="M32" s="18"/>
      <c r="N32" s="18"/>
      <c r="O32" s="18"/>
      <c r="P32" s="39"/>
      <c r="Q32" s="18"/>
      <c r="R32" s="18"/>
      <c r="S32" s="18"/>
      <c r="T32" s="18"/>
      <c r="U32" s="18"/>
      <c r="V32" s="18"/>
      <c r="W32" s="21"/>
      <c r="X32" s="126"/>
      <c r="Y32" s="126"/>
      <c r="Z32" s="126"/>
      <c r="AA32" s="126"/>
      <c r="AB32" s="126"/>
      <c r="AC32" s="2"/>
      <c r="AD32" s="2"/>
      <c r="AE32" s="2"/>
      <c r="AF32" s="2"/>
      <c r="AG32" s="2"/>
      <c r="AH32" s="2"/>
    </row>
    <row r="33" spans="1:34" ht="23.1" customHeight="1" x14ac:dyDescent="0.35">
      <c r="A33" s="44">
        <f t="shared" si="0"/>
        <v>25</v>
      </c>
      <c r="B33" s="35"/>
      <c r="C33" s="18"/>
      <c r="D33" s="89"/>
      <c r="E33" s="89"/>
      <c r="F33" s="89"/>
      <c r="G33" s="18"/>
      <c r="H33" s="18"/>
      <c r="I33" s="38"/>
      <c r="J33" s="18"/>
      <c r="K33" s="18"/>
      <c r="L33" s="18"/>
      <c r="M33" s="18"/>
      <c r="N33" s="18"/>
      <c r="O33" s="18"/>
      <c r="P33" s="39"/>
      <c r="Q33" s="18"/>
      <c r="R33" s="18"/>
      <c r="S33" s="18"/>
      <c r="T33" s="18"/>
      <c r="U33" s="18"/>
      <c r="V33" s="18"/>
      <c r="W33" s="21"/>
      <c r="X33" s="10" t="s">
        <v>27</v>
      </c>
      <c r="Y33" s="116"/>
      <c r="Z33" s="116"/>
      <c r="AA33" s="116"/>
      <c r="AB33" s="116"/>
      <c r="AC33" s="2"/>
      <c r="AD33" s="2"/>
      <c r="AE33" s="2"/>
      <c r="AF33" s="2"/>
      <c r="AG33" s="2"/>
      <c r="AH33" s="2"/>
    </row>
    <row r="34" spans="1:34" ht="23.1" customHeight="1" x14ac:dyDescent="0.35">
      <c r="A34" s="44">
        <f t="shared" si="0"/>
        <v>26</v>
      </c>
      <c r="B34" s="35"/>
      <c r="C34" s="18"/>
      <c r="D34" s="89"/>
      <c r="E34" s="89"/>
      <c r="F34" s="89"/>
      <c r="G34" s="18"/>
      <c r="H34" s="18"/>
      <c r="I34" s="38"/>
      <c r="J34" s="18"/>
      <c r="K34" s="18"/>
      <c r="L34" s="18"/>
      <c r="M34" s="18"/>
      <c r="N34" s="18"/>
      <c r="O34" s="18"/>
      <c r="P34" s="39"/>
      <c r="Q34" s="18"/>
      <c r="R34" s="18"/>
      <c r="S34" s="18"/>
      <c r="T34" s="18"/>
      <c r="U34" s="18"/>
      <c r="V34" s="18"/>
      <c r="W34" s="21"/>
      <c r="X34" s="10" t="s">
        <v>28</v>
      </c>
      <c r="Y34" s="116"/>
      <c r="Z34" s="116"/>
      <c r="AA34" s="116"/>
      <c r="AB34" s="116"/>
      <c r="AC34" s="2"/>
      <c r="AD34" s="2"/>
      <c r="AE34" s="2"/>
      <c r="AF34" s="2"/>
      <c r="AG34" s="2"/>
      <c r="AH34" s="2"/>
    </row>
    <row r="35" spans="1:34" ht="23.1" customHeight="1" thickBot="1" x14ac:dyDescent="0.4">
      <c r="A35" s="44">
        <f t="shared" si="0"/>
        <v>27</v>
      </c>
      <c r="B35" s="35"/>
      <c r="C35" s="18"/>
      <c r="D35" s="89"/>
      <c r="E35" s="89"/>
      <c r="F35" s="89"/>
      <c r="G35" s="18"/>
      <c r="H35" s="18"/>
      <c r="I35" s="38"/>
      <c r="J35" s="18"/>
      <c r="K35" s="18"/>
      <c r="L35" s="18"/>
      <c r="M35" s="18"/>
      <c r="N35" s="18"/>
      <c r="O35" s="18"/>
      <c r="P35" s="39"/>
      <c r="Q35" s="18"/>
      <c r="R35" s="18"/>
      <c r="S35" s="18"/>
      <c r="T35" s="18"/>
      <c r="U35" s="18"/>
      <c r="V35" s="18"/>
      <c r="W35" s="21"/>
      <c r="X35" s="4"/>
      <c r="Y35" s="4"/>
      <c r="Z35" s="4"/>
      <c r="AA35" s="4"/>
      <c r="AB35" s="4"/>
      <c r="AC35" s="2"/>
      <c r="AD35" s="2"/>
      <c r="AE35" s="2"/>
      <c r="AF35" s="2"/>
      <c r="AG35" s="2"/>
      <c r="AH35" s="2"/>
    </row>
    <row r="36" spans="1:34" ht="23.1" customHeight="1" thickTop="1" x14ac:dyDescent="0.35">
      <c r="A36" s="44">
        <f t="shared" si="0"/>
        <v>28</v>
      </c>
      <c r="B36" s="35"/>
      <c r="C36" s="18"/>
      <c r="D36" s="89"/>
      <c r="E36" s="89"/>
      <c r="F36" s="89"/>
      <c r="G36" s="18"/>
      <c r="H36" s="18"/>
      <c r="I36" s="38"/>
      <c r="J36" s="18"/>
      <c r="K36" s="18"/>
      <c r="L36" s="18"/>
      <c r="M36" s="18"/>
      <c r="N36" s="18"/>
      <c r="O36" s="18"/>
      <c r="P36" s="39"/>
      <c r="Q36" s="18"/>
      <c r="R36" s="18"/>
      <c r="S36" s="18"/>
      <c r="T36" s="18"/>
      <c r="U36" s="18"/>
      <c r="V36" s="18"/>
      <c r="W36" s="21"/>
      <c r="X36" s="15" t="s">
        <v>62</v>
      </c>
      <c r="Y36" s="11"/>
      <c r="Z36" s="11"/>
      <c r="AA36" s="6"/>
      <c r="AB36" s="2"/>
      <c r="AC36" s="2"/>
      <c r="AD36" s="2"/>
      <c r="AE36" s="2"/>
      <c r="AF36" s="2"/>
      <c r="AG36" s="2"/>
      <c r="AH36" s="2"/>
    </row>
    <row r="37" spans="1:34" ht="23.1" customHeight="1" x14ac:dyDescent="0.35">
      <c r="A37" s="44">
        <f t="shared" si="0"/>
        <v>29</v>
      </c>
      <c r="B37" s="35"/>
      <c r="C37" s="18"/>
      <c r="D37" s="89"/>
      <c r="E37" s="89"/>
      <c r="F37" s="89"/>
      <c r="G37" s="18"/>
      <c r="H37" s="18"/>
      <c r="I37" s="38"/>
      <c r="J37" s="18"/>
      <c r="K37" s="18"/>
      <c r="L37" s="18"/>
      <c r="M37" s="18"/>
      <c r="N37" s="18"/>
      <c r="O37" s="18"/>
      <c r="P37" s="39"/>
      <c r="Q37" s="18"/>
      <c r="R37" s="18"/>
      <c r="S37" s="18"/>
      <c r="T37" s="18"/>
      <c r="U37" s="18"/>
      <c r="V37" s="18"/>
      <c r="W37" s="21"/>
      <c r="X37" s="15" t="s">
        <v>63</v>
      </c>
      <c r="Y37" s="11"/>
      <c r="Z37" s="11"/>
      <c r="AA37" s="6"/>
      <c r="AB37" s="2"/>
      <c r="AC37" s="2"/>
      <c r="AD37" s="2"/>
      <c r="AE37" s="2"/>
      <c r="AF37" s="2"/>
      <c r="AG37" s="2"/>
      <c r="AH37" s="2"/>
    </row>
    <row r="38" spans="1:34" ht="23.1" customHeight="1" x14ac:dyDescent="0.35">
      <c r="A38" s="44">
        <f t="shared" si="0"/>
        <v>30</v>
      </c>
      <c r="B38" s="35"/>
      <c r="C38" s="18"/>
      <c r="D38" s="89"/>
      <c r="E38" s="89"/>
      <c r="F38" s="89"/>
      <c r="G38" s="18"/>
      <c r="H38" s="18"/>
      <c r="I38" s="38"/>
      <c r="J38" s="18"/>
      <c r="K38" s="18"/>
      <c r="L38" s="18"/>
      <c r="M38" s="18"/>
      <c r="N38" s="18"/>
      <c r="O38" s="18"/>
      <c r="P38" s="39"/>
      <c r="Q38" s="18"/>
      <c r="R38" s="18"/>
      <c r="S38" s="18"/>
      <c r="T38" s="18"/>
      <c r="U38" s="18"/>
      <c r="V38" s="18"/>
      <c r="W38" s="21"/>
      <c r="X38" s="15" t="s">
        <v>64</v>
      </c>
      <c r="Y38" s="11"/>
      <c r="Z38" s="11"/>
      <c r="AA38" s="6"/>
      <c r="AB38" s="2"/>
      <c r="AC38" s="2"/>
      <c r="AD38" s="2"/>
      <c r="AE38" s="2"/>
      <c r="AF38" s="2"/>
      <c r="AG38" s="2"/>
      <c r="AH38" s="2"/>
    </row>
    <row r="39" spans="1:34" ht="23.1" customHeight="1" thickBot="1" x14ac:dyDescent="0.4">
      <c r="A39" s="44">
        <f t="shared" si="0"/>
        <v>31</v>
      </c>
      <c r="B39" s="48"/>
      <c r="C39" s="49"/>
      <c r="D39" s="90"/>
      <c r="E39" s="90"/>
      <c r="F39" s="90"/>
      <c r="G39" s="49"/>
      <c r="H39" s="49"/>
      <c r="I39" s="51"/>
      <c r="J39" s="49"/>
      <c r="K39" s="49"/>
      <c r="L39" s="49"/>
      <c r="M39" s="49"/>
      <c r="N39" s="49"/>
      <c r="O39" s="49"/>
      <c r="P39" s="52"/>
      <c r="Q39" s="49"/>
      <c r="R39" s="49"/>
      <c r="S39" s="49"/>
      <c r="T39" s="49"/>
      <c r="U39" s="49"/>
      <c r="V39" s="49"/>
      <c r="W39" s="21"/>
      <c r="X39" s="103" t="s">
        <v>65</v>
      </c>
      <c r="Y39" s="11"/>
      <c r="Z39" s="11"/>
      <c r="AA39" s="6"/>
      <c r="AB39" s="2"/>
      <c r="AC39" s="2"/>
      <c r="AD39" s="2"/>
      <c r="AE39" s="2"/>
      <c r="AF39" s="2"/>
      <c r="AG39" s="2"/>
      <c r="AH39" s="2"/>
    </row>
    <row r="40" spans="1:34" ht="23.1" customHeight="1" thickTop="1" x14ac:dyDescent="0.3">
      <c r="A40" s="45" t="s">
        <v>33</v>
      </c>
      <c r="B40" s="82">
        <f>SUM(B9:B39)</f>
        <v>0</v>
      </c>
      <c r="C40" s="91" t="s">
        <v>57</v>
      </c>
      <c r="D40" s="92" t="str">
        <f>D8</f>
        <v>F-</v>
      </c>
      <c r="E40" s="92">
        <f>E8</f>
        <v>0</v>
      </c>
      <c r="F40" s="92">
        <f>F8</f>
        <v>0</v>
      </c>
      <c r="G40" s="92">
        <f>G8</f>
        <v>0</v>
      </c>
      <c r="H40" s="92">
        <f>H8</f>
        <v>0</v>
      </c>
      <c r="I40" s="82">
        <f>SUM(I9:I39)</f>
        <v>0</v>
      </c>
      <c r="J40" s="91" t="s">
        <v>57</v>
      </c>
      <c r="K40" s="92" t="str">
        <f>K8</f>
        <v>F-</v>
      </c>
      <c r="L40" s="92">
        <f>L8</f>
        <v>0</v>
      </c>
      <c r="M40" s="92">
        <f>M8</f>
        <v>0</v>
      </c>
      <c r="N40" s="92">
        <f>N8</f>
        <v>0</v>
      </c>
      <c r="O40" s="92">
        <f>O8</f>
        <v>0</v>
      </c>
      <c r="P40" s="82">
        <f>SUM(P9:P39)</f>
        <v>0</v>
      </c>
      <c r="Q40" s="91" t="s">
        <v>57</v>
      </c>
      <c r="R40" s="92" t="str">
        <f>R8</f>
        <v>F-</v>
      </c>
      <c r="S40" s="92">
        <f>S8</f>
        <v>0</v>
      </c>
      <c r="T40" s="92">
        <f>T8</f>
        <v>0</v>
      </c>
      <c r="U40" s="92">
        <f>U8</f>
        <v>0</v>
      </c>
      <c r="V40" s="92">
        <f>V8</f>
        <v>0</v>
      </c>
      <c r="W40" s="9"/>
      <c r="X40" s="15"/>
      <c r="Y40" s="11"/>
      <c r="Z40" s="11"/>
      <c r="AA40" s="6"/>
      <c r="AB40" s="2"/>
      <c r="AC40" s="2"/>
      <c r="AD40" s="2"/>
      <c r="AE40" s="2"/>
      <c r="AF40" s="2"/>
      <c r="AG40" s="2"/>
      <c r="AH40" s="2"/>
    </row>
    <row r="41" spans="1:34" ht="23.1" customHeight="1" x14ac:dyDescent="0.3">
      <c r="A41" s="46" t="s">
        <v>35</v>
      </c>
      <c r="B41" s="22">
        <f t="shared" ref="B41:H41" si="1">IF(SUM(B9:B39) = 0, 0, AVERAGE(B9:B39))</f>
        <v>0</v>
      </c>
      <c r="C41" s="83">
        <f t="shared" si="1"/>
        <v>0</v>
      </c>
      <c r="D41" s="83">
        <f t="shared" si="1"/>
        <v>0</v>
      </c>
      <c r="E41" s="83">
        <f t="shared" si="1"/>
        <v>0</v>
      </c>
      <c r="F41" s="83">
        <f t="shared" si="1"/>
        <v>0</v>
      </c>
      <c r="G41" s="83">
        <f t="shared" si="1"/>
        <v>0</v>
      </c>
      <c r="H41" s="83">
        <f t="shared" si="1"/>
        <v>0</v>
      </c>
      <c r="I41" s="22">
        <f>IF(SUM(I9:I39)=0,0,AVERAGE(I9:I39))</f>
        <v>0</v>
      </c>
      <c r="J41" s="83">
        <f t="shared" ref="J41:O41" si="2">IF(SUM(J9:J39) = 0, 0, AVERAGE(J9:J39))</f>
        <v>0</v>
      </c>
      <c r="K41" s="83">
        <f t="shared" si="2"/>
        <v>0</v>
      </c>
      <c r="L41" s="83">
        <f t="shared" si="2"/>
        <v>0</v>
      </c>
      <c r="M41" s="83">
        <f t="shared" si="2"/>
        <v>0</v>
      </c>
      <c r="N41" s="83">
        <f t="shared" si="2"/>
        <v>0</v>
      </c>
      <c r="O41" s="83">
        <f t="shared" si="2"/>
        <v>0</v>
      </c>
      <c r="P41" s="22">
        <f>IF(SUM(P9:P39)=0,0,AVERAGE(P9:P39))</f>
        <v>0</v>
      </c>
      <c r="Q41" s="83">
        <f t="shared" ref="Q41:V41" si="3">IF(SUM(Q9:Q39) = 0, 0, AVERAGE(Q9:Q39))</f>
        <v>0</v>
      </c>
      <c r="R41" s="83">
        <f t="shared" si="3"/>
        <v>0</v>
      </c>
      <c r="S41" s="83">
        <f t="shared" si="3"/>
        <v>0</v>
      </c>
      <c r="T41" s="83">
        <f t="shared" si="3"/>
        <v>0</v>
      </c>
      <c r="U41" s="83">
        <f t="shared" si="3"/>
        <v>0</v>
      </c>
      <c r="V41" s="83">
        <f t="shared" si="3"/>
        <v>0</v>
      </c>
      <c r="W41" s="9"/>
      <c r="X41" s="15"/>
      <c r="Y41" s="11"/>
      <c r="Z41" s="11"/>
      <c r="AA41" s="6"/>
      <c r="AB41" s="2"/>
      <c r="AD41" s="2"/>
      <c r="AE41" s="2"/>
      <c r="AF41" s="2"/>
      <c r="AG41" s="2"/>
      <c r="AH41" s="2"/>
    </row>
    <row r="42" spans="1:34" ht="23.1" customHeight="1" x14ac:dyDescent="0.3">
      <c r="A42" s="46" t="s">
        <v>37</v>
      </c>
      <c r="B42" s="24">
        <f t="shared" ref="B42:V42" si="4">MIN(B9:B39)</f>
        <v>0</v>
      </c>
      <c r="C42" s="25">
        <f t="shared" si="4"/>
        <v>0</v>
      </c>
      <c r="D42" s="25">
        <f t="shared" si="4"/>
        <v>0</v>
      </c>
      <c r="E42" s="25">
        <f t="shared" si="4"/>
        <v>0</v>
      </c>
      <c r="F42" s="25">
        <f t="shared" si="4"/>
        <v>0</v>
      </c>
      <c r="G42" s="25">
        <f t="shared" si="4"/>
        <v>0</v>
      </c>
      <c r="H42" s="25">
        <f t="shared" si="4"/>
        <v>0</v>
      </c>
      <c r="I42" s="24">
        <f t="shared" si="4"/>
        <v>0</v>
      </c>
      <c r="J42" s="25">
        <f t="shared" si="4"/>
        <v>0</v>
      </c>
      <c r="K42" s="25">
        <f t="shared" si="4"/>
        <v>0</v>
      </c>
      <c r="L42" s="25">
        <f t="shared" si="4"/>
        <v>0</v>
      </c>
      <c r="M42" s="25">
        <f t="shared" si="4"/>
        <v>0</v>
      </c>
      <c r="N42" s="25">
        <f t="shared" si="4"/>
        <v>0</v>
      </c>
      <c r="O42" s="25">
        <f t="shared" si="4"/>
        <v>0</v>
      </c>
      <c r="P42" s="24">
        <f t="shared" si="4"/>
        <v>0</v>
      </c>
      <c r="Q42" s="25">
        <f t="shared" si="4"/>
        <v>0</v>
      </c>
      <c r="R42" s="25">
        <f t="shared" si="4"/>
        <v>0</v>
      </c>
      <c r="S42" s="25">
        <f t="shared" si="4"/>
        <v>0</v>
      </c>
      <c r="T42" s="25">
        <f t="shared" si="4"/>
        <v>0</v>
      </c>
      <c r="U42" s="25">
        <f t="shared" si="4"/>
        <v>0</v>
      </c>
      <c r="V42" s="25">
        <f t="shared" si="4"/>
        <v>0</v>
      </c>
      <c r="W42" s="9"/>
      <c r="X42" s="2"/>
      <c r="Y42" s="5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23.1" customHeight="1" thickBot="1" x14ac:dyDescent="0.35">
      <c r="A43" s="47" t="s">
        <v>38</v>
      </c>
      <c r="B43" s="22">
        <f t="shared" ref="B43:V43" si="5">MAX(B9:B39)</f>
        <v>0</v>
      </c>
      <c r="C43" s="23">
        <f t="shared" si="5"/>
        <v>0</v>
      </c>
      <c r="D43" s="23">
        <f t="shared" si="5"/>
        <v>0</v>
      </c>
      <c r="E43" s="23">
        <f t="shared" si="5"/>
        <v>0</v>
      </c>
      <c r="F43" s="23">
        <f t="shared" si="5"/>
        <v>0</v>
      </c>
      <c r="G43" s="23">
        <f t="shared" si="5"/>
        <v>0</v>
      </c>
      <c r="H43" s="23">
        <f t="shared" si="5"/>
        <v>0</v>
      </c>
      <c r="I43" s="22">
        <f t="shared" si="5"/>
        <v>0</v>
      </c>
      <c r="J43" s="23">
        <f t="shared" si="5"/>
        <v>0</v>
      </c>
      <c r="K43" s="23">
        <f t="shared" si="5"/>
        <v>0</v>
      </c>
      <c r="L43" s="23">
        <f t="shared" si="5"/>
        <v>0</v>
      </c>
      <c r="M43" s="23">
        <f t="shared" si="5"/>
        <v>0</v>
      </c>
      <c r="N43" s="23">
        <f t="shared" si="5"/>
        <v>0</v>
      </c>
      <c r="O43" s="23">
        <f t="shared" si="5"/>
        <v>0</v>
      </c>
      <c r="P43" s="22">
        <f t="shared" si="5"/>
        <v>0</v>
      </c>
      <c r="Q43" s="23">
        <f t="shared" si="5"/>
        <v>0</v>
      </c>
      <c r="R43" s="23">
        <f t="shared" si="5"/>
        <v>0</v>
      </c>
      <c r="S43" s="23">
        <f t="shared" si="5"/>
        <v>0</v>
      </c>
      <c r="T43" s="23">
        <f t="shared" si="5"/>
        <v>0</v>
      </c>
      <c r="U43" s="23">
        <f t="shared" si="5"/>
        <v>0</v>
      </c>
      <c r="V43" s="23">
        <f t="shared" si="5"/>
        <v>0</v>
      </c>
      <c r="W43" s="9"/>
      <c r="X43" s="138" t="s">
        <v>61</v>
      </c>
      <c r="Y43" s="138"/>
      <c r="Z43" s="138"/>
      <c r="AA43" s="138"/>
      <c r="AB43" s="138"/>
      <c r="AC43" s="2"/>
      <c r="AD43" s="2"/>
      <c r="AE43" s="2"/>
      <c r="AF43" s="2"/>
      <c r="AG43" s="2"/>
      <c r="AH43" s="2"/>
    </row>
    <row r="44" spans="1:34" ht="18" customHeight="1" thickTop="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3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3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3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3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3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</sheetData>
  <sheetProtection password="C724" sheet="1" selectLockedCells="1"/>
  <mergeCells count="46">
    <mergeCell ref="X43:AB43"/>
    <mergeCell ref="M2:O2"/>
    <mergeCell ref="S2:T2"/>
    <mergeCell ref="C1:O1"/>
    <mergeCell ref="Z6:AB7"/>
    <mergeCell ref="Z9:AB10"/>
    <mergeCell ref="Q7:S7"/>
    <mergeCell ref="T7:V7"/>
    <mergeCell ref="Z11:AB12"/>
    <mergeCell ref="Z13:AB14"/>
    <mergeCell ref="AA23:AB23"/>
    <mergeCell ref="AA24:AB24"/>
    <mergeCell ref="A1:B1"/>
    <mergeCell ref="A2:B2"/>
    <mergeCell ref="C2:I2"/>
    <mergeCell ref="X2:Z2"/>
    <mergeCell ref="X32:AB32"/>
    <mergeCell ref="AA30:AB30"/>
    <mergeCell ref="AA31:AB31"/>
    <mergeCell ref="X31:Z31"/>
    <mergeCell ref="Z15:AB16"/>
    <mergeCell ref="Z17:AB18"/>
    <mergeCell ref="AA26:AB26"/>
    <mergeCell ref="X23:Z23"/>
    <mergeCell ref="X24:Z24"/>
    <mergeCell ref="AA22:AB22"/>
    <mergeCell ref="Y33:AB33"/>
    <mergeCell ref="Y34:AB34"/>
    <mergeCell ref="C4:H5"/>
    <mergeCell ref="J4:O5"/>
    <mergeCell ref="Q4:V5"/>
    <mergeCell ref="X22:Z22"/>
    <mergeCell ref="C7:E7"/>
    <mergeCell ref="F7:H7"/>
    <mergeCell ref="J7:L7"/>
    <mergeCell ref="M7:O7"/>
    <mergeCell ref="AA27:AB27"/>
    <mergeCell ref="AA28:AB28"/>
    <mergeCell ref="AA20:AB21"/>
    <mergeCell ref="X29:Z29"/>
    <mergeCell ref="AA29:AB29"/>
    <mergeCell ref="X25:Z25"/>
    <mergeCell ref="X26:Z26"/>
    <mergeCell ref="X27:Z27"/>
    <mergeCell ref="X28:Z28"/>
    <mergeCell ref="AA25:AB25"/>
  </mergeCells>
  <phoneticPr fontId="0" type="noConversion"/>
  <dataValidations count="1">
    <dataValidation type="list" allowBlank="1" showInputMessage="1" showErrorMessage="1" sqref="D8:H8 R8:V8 K8:O8">
      <formula1>Parameters</formula1>
    </dataValidation>
  </dataValidations>
  <hyperlinks>
    <hyperlink ref="X39" r:id="rId1"/>
  </hyperlinks>
  <printOptions horizontalCentered="1"/>
  <pageMargins left="0.25" right="0.25" top="0.35" bottom="0.28999999999999998" header="0" footer="0"/>
  <pageSetup scale="55" orientation="landscape" horizontalDpi="1200" verticalDpi="1200" r:id="rId2"/>
  <headerFooter>
    <oddHeader>&amp;C&amp;18&amp;UGROUNDWATER SOURCE MONTHLY OPERATIONAL REPORT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J44"/>
  <sheetViews>
    <sheetView zoomScale="70" workbookViewId="0">
      <pane ySplit="8" topLeftCell="A18" activePane="bottomLeft" state="frozenSplit"/>
      <selection activeCell="AB2" sqref="AB2"/>
      <selection pane="bottomLeft" activeCell="C4" sqref="C4:H5"/>
    </sheetView>
  </sheetViews>
  <sheetFormatPr defaultRowHeight="12.75" x14ac:dyDescent="0.2"/>
  <cols>
    <col min="1" max="1" width="8.83203125" customWidth="1"/>
    <col min="2" max="2" width="20.33203125" bestFit="1" customWidth="1"/>
    <col min="3" max="6" width="7.83203125" customWidth="1"/>
    <col min="7" max="7" width="8.83203125" customWidth="1"/>
    <col min="8" max="8" width="7.83203125" customWidth="1"/>
    <col min="9" max="9" width="20.33203125" bestFit="1" customWidth="1"/>
    <col min="10" max="13" width="7.83203125" customWidth="1"/>
    <col min="14" max="14" width="8.83203125" customWidth="1"/>
    <col min="15" max="15" width="7.83203125" customWidth="1"/>
    <col min="16" max="16" width="20.33203125" bestFit="1" customWidth="1"/>
    <col min="17" max="19" width="7.83203125" customWidth="1"/>
    <col min="20" max="20" width="7.83203125" style="1" customWidth="1"/>
    <col min="21" max="21" width="8.83203125" customWidth="1"/>
    <col min="22" max="22" width="7.83203125" customWidth="1"/>
    <col min="23" max="23" width="5" customWidth="1"/>
    <col min="24" max="24" width="8.83203125" customWidth="1"/>
    <col min="25" max="25" width="20.33203125" customWidth="1"/>
    <col min="26" max="31" width="7.83203125" customWidth="1"/>
    <col min="32" max="32" width="20.33203125" customWidth="1"/>
    <col min="33" max="38" width="7.83203125" customWidth="1"/>
    <col min="39" max="39" width="20.33203125" customWidth="1"/>
    <col min="40" max="45" width="7.83203125" customWidth="1"/>
    <col min="47" max="47" width="8.83203125" customWidth="1"/>
    <col min="48" max="48" width="20.33203125" customWidth="1"/>
    <col min="49" max="54" width="7.83203125" customWidth="1"/>
    <col min="55" max="55" width="20.33203125" customWidth="1"/>
    <col min="56" max="61" width="7.83203125" customWidth="1"/>
    <col min="62" max="62" width="20.33203125" customWidth="1"/>
    <col min="63" max="68" width="7.83203125" customWidth="1"/>
    <col min="70" max="70" width="8.83203125" customWidth="1"/>
    <col min="71" max="71" width="20.33203125" customWidth="1"/>
    <col min="72" max="77" width="7.83203125" customWidth="1"/>
    <col min="78" max="78" width="20.33203125" customWidth="1"/>
    <col min="79" max="84" width="7.83203125" customWidth="1"/>
    <col min="85" max="85" width="20.33203125" customWidth="1"/>
    <col min="86" max="91" width="7.83203125" customWidth="1"/>
    <col min="92" max="92" width="5.5" customWidth="1"/>
    <col min="93" max="93" width="8.83203125" customWidth="1"/>
    <col min="94" max="94" width="20.33203125" customWidth="1"/>
    <col min="95" max="100" width="7.83203125" customWidth="1"/>
    <col min="101" max="101" width="20.33203125" customWidth="1"/>
    <col min="102" max="107" width="7.83203125" customWidth="1"/>
    <col min="108" max="108" width="20.33203125" customWidth="1"/>
    <col min="109" max="114" width="7.83203125" customWidth="1"/>
    <col min="117" max="117" width="22.33203125" bestFit="1" customWidth="1"/>
    <col min="124" max="124" width="22.33203125" bestFit="1" customWidth="1"/>
    <col min="131" max="131" width="22.33203125" bestFit="1" customWidth="1"/>
  </cols>
  <sheetData>
    <row r="1" spans="1:114" s="97" customFormat="1" ht="18" customHeight="1" x14ac:dyDescent="0.35">
      <c r="A1" s="148" t="s">
        <v>0</v>
      </c>
      <c r="B1" s="148"/>
      <c r="C1" s="147">
        <f>'ADEM Form 8'!C1:O1</f>
        <v>0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95"/>
      <c r="Q1" s="95"/>
      <c r="R1" s="95"/>
      <c r="S1" s="95"/>
      <c r="T1" s="96"/>
      <c r="U1" s="95"/>
      <c r="V1" s="95"/>
      <c r="W1" s="95"/>
      <c r="X1" s="148" t="s">
        <v>0</v>
      </c>
      <c r="Y1" s="148"/>
      <c r="Z1" s="147">
        <f>'ADEM Form 8'!C1</f>
        <v>0</v>
      </c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95"/>
      <c r="AN1" s="95"/>
      <c r="AO1" s="95"/>
      <c r="AP1" s="95"/>
      <c r="AQ1" s="96"/>
      <c r="AR1" s="95"/>
      <c r="AS1" s="95"/>
      <c r="AU1" s="148" t="s">
        <v>0</v>
      </c>
      <c r="AV1" s="148"/>
      <c r="AW1" s="147">
        <f>'ADEM Form 8'!C1</f>
        <v>0</v>
      </c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95"/>
      <c r="BK1" s="95"/>
      <c r="BL1" s="95"/>
      <c r="BM1" s="95"/>
      <c r="BN1" s="96"/>
      <c r="BO1" s="95"/>
      <c r="BP1" s="95"/>
      <c r="BR1" s="148" t="s">
        <v>0</v>
      </c>
      <c r="BS1" s="148"/>
      <c r="BT1" s="147">
        <f>'ADEM Form 8'!C1</f>
        <v>0</v>
      </c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95"/>
      <c r="CH1" s="95"/>
      <c r="CI1" s="95"/>
      <c r="CJ1" s="95"/>
      <c r="CK1" s="96"/>
      <c r="CL1" s="95"/>
      <c r="CM1" s="95"/>
      <c r="CO1" s="148" t="s">
        <v>0</v>
      </c>
      <c r="CP1" s="148"/>
      <c r="CQ1" s="147">
        <f>'ADEM Form 8'!C1</f>
        <v>0</v>
      </c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95"/>
      <c r="DE1" s="95"/>
      <c r="DF1" s="95"/>
      <c r="DG1" s="95"/>
      <c r="DH1" s="96"/>
      <c r="DI1" s="95"/>
      <c r="DJ1" s="95"/>
    </row>
    <row r="2" spans="1:114" s="97" customFormat="1" ht="23.25" x14ac:dyDescent="0.35">
      <c r="A2" s="148" t="s">
        <v>1</v>
      </c>
      <c r="B2" s="148"/>
      <c r="C2" s="149">
        <f>'ADEM Form 8'!C2:I2</f>
        <v>0</v>
      </c>
      <c r="D2" s="149"/>
      <c r="E2" s="149"/>
      <c r="F2" s="149"/>
      <c r="G2" s="149"/>
      <c r="H2" s="149"/>
      <c r="I2" s="149"/>
      <c r="K2" s="58"/>
      <c r="L2" s="98" t="s">
        <v>2</v>
      </c>
      <c r="M2" s="150">
        <f>'ADEM Form 8'!M2:O2</f>
        <v>0</v>
      </c>
      <c r="N2" s="150"/>
      <c r="O2" s="150"/>
      <c r="P2" s="99" t="s">
        <v>60</v>
      </c>
      <c r="Q2" s="32"/>
      <c r="R2" s="151">
        <f>'ADEM Form 8'!X2</f>
        <v>0</v>
      </c>
      <c r="S2" s="151"/>
      <c r="T2" s="151"/>
      <c r="U2" s="100">
        <v>20</v>
      </c>
      <c r="V2" s="101">
        <f>'ADEM Form 8'!AB2</f>
        <v>0</v>
      </c>
      <c r="X2" s="148" t="s">
        <v>1</v>
      </c>
      <c r="Y2" s="148"/>
      <c r="Z2" s="149">
        <f>'ADEM Form 8'!C2</f>
        <v>0</v>
      </c>
      <c r="AA2" s="149"/>
      <c r="AB2" s="149"/>
      <c r="AC2" s="149"/>
      <c r="AD2" s="149"/>
      <c r="AE2" s="149"/>
      <c r="AF2" s="149"/>
      <c r="AH2" s="58"/>
      <c r="AI2" s="98" t="s">
        <v>2</v>
      </c>
      <c r="AJ2" s="150">
        <f>'ADEM Form 8'!M2</f>
        <v>0</v>
      </c>
      <c r="AK2" s="150"/>
      <c r="AL2" s="150"/>
      <c r="AM2" s="99" t="s">
        <v>60</v>
      </c>
      <c r="AN2" s="32"/>
      <c r="AO2" s="150">
        <f>'ADEM Form 8'!X2</f>
        <v>0</v>
      </c>
      <c r="AP2" s="150"/>
      <c r="AQ2" s="150"/>
      <c r="AR2" s="100">
        <v>20</v>
      </c>
      <c r="AS2" s="101">
        <f>'ADEM Form 8'!AB2</f>
        <v>0</v>
      </c>
      <c r="AU2" s="148" t="s">
        <v>1</v>
      </c>
      <c r="AV2" s="148"/>
      <c r="AW2" s="149">
        <f>'ADEM Form 8'!C2</f>
        <v>0</v>
      </c>
      <c r="AX2" s="149"/>
      <c r="AY2" s="149"/>
      <c r="AZ2" s="149"/>
      <c r="BA2" s="149"/>
      <c r="BB2" s="149"/>
      <c r="BC2" s="149"/>
      <c r="BE2" s="58"/>
      <c r="BF2" s="98" t="s">
        <v>2</v>
      </c>
      <c r="BG2" s="150">
        <f>'ADEM Form 8'!M2</f>
        <v>0</v>
      </c>
      <c r="BH2" s="150"/>
      <c r="BI2" s="150"/>
      <c r="BJ2" s="99" t="s">
        <v>60</v>
      </c>
      <c r="BK2" s="32"/>
      <c r="BL2" s="150">
        <f>'ADEM Form 8'!X2</f>
        <v>0</v>
      </c>
      <c r="BM2" s="150"/>
      <c r="BN2" s="150"/>
      <c r="BO2" s="100">
        <v>20</v>
      </c>
      <c r="BP2" s="101">
        <f>'ADEM Form 8'!AB2</f>
        <v>0</v>
      </c>
      <c r="BR2" s="148" t="s">
        <v>1</v>
      </c>
      <c r="BS2" s="148"/>
      <c r="BT2" s="149">
        <f>'ADEM Form 8'!C2</f>
        <v>0</v>
      </c>
      <c r="BU2" s="149"/>
      <c r="BV2" s="149"/>
      <c r="BW2" s="149"/>
      <c r="BX2" s="149"/>
      <c r="BY2" s="149"/>
      <c r="BZ2" s="149"/>
      <c r="CB2" s="58"/>
      <c r="CC2" s="98" t="s">
        <v>2</v>
      </c>
      <c r="CD2" s="150">
        <f>'ADEM Form 8'!M2</f>
        <v>0</v>
      </c>
      <c r="CE2" s="150"/>
      <c r="CF2" s="150"/>
      <c r="CG2" s="99" t="s">
        <v>60</v>
      </c>
      <c r="CH2" s="32"/>
      <c r="CI2" s="150">
        <f>'ADEM Form 8'!X2</f>
        <v>0</v>
      </c>
      <c r="CJ2" s="150"/>
      <c r="CK2" s="150"/>
      <c r="CL2" s="100">
        <v>20</v>
      </c>
      <c r="CM2" s="101">
        <f>'ADEM Form 8'!AB2</f>
        <v>0</v>
      </c>
      <c r="CO2" s="148" t="s">
        <v>1</v>
      </c>
      <c r="CP2" s="148"/>
      <c r="CQ2" s="149">
        <f>'ADEM Form 8'!C2</f>
        <v>0</v>
      </c>
      <c r="CR2" s="149"/>
      <c r="CS2" s="149"/>
      <c r="CT2" s="149"/>
      <c r="CU2" s="149"/>
      <c r="CV2" s="149"/>
      <c r="CW2" s="149"/>
      <c r="CY2" s="58"/>
      <c r="CZ2" s="98" t="s">
        <v>2</v>
      </c>
      <c r="DA2" s="150">
        <f>'ADEM Form 8'!M2</f>
        <v>0</v>
      </c>
      <c r="DB2" s="150"/>
      <c r="DC2" s="150"/>
      <c r="DD2" s="99" t="s">
        <v>60</v>
      </c>
      <c r="DE2" s="32"/>
      <c r="DF2" s="150">
        <f>'ADEM Form 8'!X2</f>
        <v>0</v>
      </c>
      <c r="DG2" s="150"/>
      <c r="DH2" s="150"/>
      <c r="DI2" s="100">
        <v>20</v>
      </c>
      <c r="DJ2" s="101">
        <f>'ADEM Form 8'!AB2</f>
        <v>0</v>
      </c>
    </row>
    <row r="3" spans="1:114" s="97" customFormat="1" ht="13.5" thickBot="1" x14ac:dyDescent="0.25">
      <c r="A3" s="102"/>
      <c r="B3" s="102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6"/>
      <c r="U3" s="95"/>
      <c r="V3" s="95"/>
      <c r="X3" s="102"/>
      <c r="Y3" s="102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6"/>
      <c r="AR3" s="95"/>
      <c r="AS3" s="95"/>
      <c r="AU3" s="102"/>
      <c r="AV3" s="102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6"/>
      <c r="BO3" s="95"/>
      <c r="BP3" s="95"/>
      <c r="BR3" s="102"/>
      <c r="BS3" s="102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6"/>
      <c r="CL3" s="95"/>
      <c r="CM3" s="95"/>
      <c r="CO3" s="102"/>
      <c r="CP3" s="102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6"/>
      <c r="DI3" s="95"/>
      <c r="DJ3" s="95"/>
    </row>
    <row r="4" spans="1:114" ht="19.5" thickTop="1" x14ac:dyDescent="0.3">
      <c r="A4" s="75"/>
      <c r="B4" s="54" t="s">
        <v>5</v>
      </c>
      <c r="C4" s="117"/>
      <c r="D4" s="117"/>
      <c r="E4" s="117"/>
      <c r="F4" s="117"/>
      <c r="G4" s="117"/>
      <c r="H4" s="118"/>
      <c r="I4" s="54" t="s">
        <v>5</v>
      </c>
      <c r="J4" s="117"/>
      <c r="K4" s="117"/>
      <c r="L4" s="117"/>
      <c r="M4" s="117"/>
      <c r="N4" s="117"/>
      <c r="O4" s="118"/>
      <c r="P4" s="54" t="s">
        <v>5</v>
      </c>
      <c r="Q4" s="117"/>
      <c r="R4" s="117"/>
      <c r="S4" s="117"/>
      <c r="T4" s="117"/>
      <c r="U4" s="117"/>
      <c r="V4" s="118"/>
      <c r="X4" s="75"/>
      <c r="Y4" s="54" t="s">
        <v>5</v>
      </c>
      <c r="Z4" s="117"/>
      <c r="AA4" s="117"/>
      <c r="AB4" s="117"/>
      <c r="AC4" s="117"/>
      <c r="AD4" s="117"/>
      <c r="AE4" s="118"/>
      <c r="AF4" s="54" t="s">
        <v>5</v>
      </c>
      <c r="AG4" s="117"/>
      <c r="AH4" s="117"/>
      <c r="AI4" s="117"/>
      <c r="AJ4" s="117"/>
      <c r="AK4" s="117"/>
      <c r="AL4" s="118"/>
      <c r="AM4" s="54" t="s">
        <v>5</v>
      </c>
      <c r="AN4" s="117"/>
      <c r="AO4" s="117"/>
      <c r="AP4" s="117"/>
      <c r="AQ4" s="117"/>
      <c r="AR4" s="117"/>
      <c r="AS4" s="118"/>
      <c r="AU4" s="75"/>
      <c r="AV4" s="54" t="s">
        <v>5</v>
      </c>
      <c r="AW4" s="117"/>
      <c r="AX4" s="117"/>
      <c r="AY4" s="117"/>
      <c r="AZ4" s="117"/>
      <c r="BA4" s="117"/>
      <c r="BB4" s="118"/>
      <c r="BC4" s="54" t="s">
        <v>5</v>
      </c>
      <c r="BD4" s="117"/>
      <c r="BE4" s="117"/>
      <c r="BF4" s="117"/>
      <c r="BG4" s="117"/>
      <c r="BH4" s="117"/>
      <c r="BI4" s="118"/>
      <c r="BJ4" s="54" t="s">
        <v>5</v>
      </c>
      <c r="BK4" s="117"/>
      <c r="BL4" s="117"/>
      <c r="BM4" s="117"/>
      <c r="BN4" s="117"/>
      <c r="BO4" s="117"/>
      <c r="BP4" s="118"/>
      <c r="BR4" s="75"/>
      <c r="BS4" s="54" t="s">
        <v>5</v>
      </c>
      <c r="BT4" s="117"/>
      <c r="BU4" s="117"/>
      <c r="BV4" s="117"/>
      <c r="BW4" s="117"/>
      <c r="BX4" s="117"/>
      <c r="BY4" s="118"/>
      <c r="BZ4" s="54" t="s">
        <v>5</v>
      </c>
      <c r="CA4" s="117"/>
      <c r="CB4" s="117"/>
      <c r="CC4" s="117"/>
      <c r="CD4" s="117"/>
      <c r="CE4" s="117"/>
      <c r="CF4" s="118"/>
      <c r="CG4" s="54" t="s">
        <v>5</v>
      </c>
      <c r="CH4" s="117"/>
      <c r="CI4" s="117"/>
      <c r="CJ4" s="117"/>
      <c r="CK4" s="117"/>
      <c r="CL4" s="117"/>
      <c r="CM4" s="118"/>
      <c r="CO4" s="75"/>
      <c r="CP4" s="54" t="s">
        <v>5</v>
      </c>
      <c r="CQ4" s="117"/>
      <c r="CR4" s="117"/>
      <c r="CS4" s="117"/>
      <c r="CT4" s="117"/>
      <c r="CU4" s="117"/>
      <c r="CV4" s="118"/>
      <c r="CW4" s="54" t="s">
        <v>5</v>
      </c>
      <c r="CX4" s="117"/>
      <c r="CY4" s="117"/>
      <c r="CZ4" s="117"/>
      <c r="DA4" s="117"/>
      <c r="DB4" s="117"/>
      <c r="DC4" s="118"/>
      <c r="DD4" s="54" t="s">
        <v>5</v>
      </c>
      <c r="DE4" s="117"/>
      <c r="DF4" s="117"/>
      <c r="DG4" s="117"/>
      <c r="DH4" s="117"/>
      <c r="DI4" s="117"/>
      <c r="DJ4" s="118"/>
    </row>
    <row r="5" spans="1:114" x14ac:dyDescent="0.2">
      <c r="A5" s="76"/>
      <c r="B5" s="55"/>
      <c r="C5" s="119"/>
      <c r="D5" s="119"/>
      <c r="E5" s="119"/>
      <c r="F5" s="119"/>
      <c r="G5" s="119"/>
      <c r="H5" s="120"/>
      <c r="I5" s="55"/>
      <c r="J5" s="119"/>
      <c r="K5" s="119"/>
      <c r="L5" s="119"/>
      <c r="M5" s="119"/>
      <c r="N5" s="119"/>
      <c r="O5" s="120"/>
      <c r="P5" s="55"/>
      <c r="Q5" s="119"/>
      <c r="R5" s="119"/>
      <c r="S5" s="119"/>
      <c r="T5" s="119"/>
      <c r="U5" s="119"/>
      <c r="V5" s="120"/>
      <c r="X5" s="76"/>
      <c r="Y5" s="55"/>
      <c r="Z5" s="119"/>
      <c r="AA5" s="119"/>
      <c r="AB5" s="119"/>
      <c r="AC5" s="119"/>
      <c r="AD5" s="119"/>
      <c r="AE5" s="120"/>
      <c r="AF5" s="55"/>
      <c r="AG5" s="119"/>
      <c r="AH5" s="119"/>
      <c r="AI5" s="119"/>
      <c r="AJ5" s="119"/>
      <c r="AK5" s="119"/>
      <c r="AL5" s="120"/>
      <c r="AM5" s="55"/>
      <c r="AN5" s="119"/>
      <c r="AO5" s="119"/>
      <c r="AP5" s="119"/>
      <c r="AQ5" s="119"/>
      <c r="AR5" s="119"/>
      <c r="AS5" s="120"/>
      <c r="AU5" s="76"/>
      <c r="AV5" s="55"/>
      <c r="AW5" s="119"/>
      <c r="AX5" s="119"/>
      <c r="AY5" s="119"/>
      <c r="AZ5" s="119"/>
      <c r="BA5" s="119"/>
      <c r="BB5" s="120"/>
      <c r="BC5" s="55"/>
      <c r="BD5" s="119"/>
      <c r="BE5" s="119"/>
      <c r="BF5" s="119"/>
      <c r="BG5" s="119"/>
      <c r="BH5" s="119"/>
      <c r="BI5" s="120"/>
      <c r="BJ5" s="55"/>
      <c r="BK5" s="119"/>
      <c r="BL5" s="119"/>
      <c r="BM5" s="119"/>
      <c r="BN5" s="119"/>
      <c r="BO5" s="119"/>
      <c r="BP5" s="120"/>
      <c r="BR5" s="76"/>
      <c r="BS5" s="55"/>
      <c r="BT5" s="119"/>
      <c r="BU5" s="119"/>
      <c r="BV5" s="119"/>
      <c r="BW5" s="119"/>
      <c r="BX5" s="119"/>
      <c r="BY5" s="120"/>
      <c r="BZ5" s="55"/>
      <c r="CA5" s="119"/>
      <c r="CB5" s="119"/>
      <c r="CC5" s="119"/>
      <c r="CD5" s="119"/>
      <c r="CE5" s="119"/>
      <c r="CF5" s="120"/>
      <c r="CG5" s="55"/>
      <c r="CH5" s="119"/>
      <c r="CI5" s="119"/>
      <c r="CJ5" s="119"/>
      <c r="CK5" s="119"/>
      <c r="CL5" s="119"/>
      <c r="CM5" s="120"/>
      <c r="CO5" s="76"/>
      <c r="CP5" s="55"/>
      <c r="CQ5" s="119"/>
      <c r="CR5" s="119"/>
      <c r="CS5" s="119"/>
      <c r="CT5" s="119"/>
      <c r="CU5" s="119"/>
      <c r="CV5" s="120"/>
      <c r="CW5" s="55"/>
      <c r="CX5" s="119"/>
      <c r="CY5" s="119"/>
      <c r="CZ5" s="119"/>
      <c r="DA5" s="119"/>
      <c r="DB5" s="119"/>
      <c r="DC5" s="120"/>
      <c r="DD5" s="55"/>
      <c r="DE5" s="119"/>
      <c r="DF5" s="119"/>
      <c r="DG5" s="119"/>
      <c r="DH5" s="119"/>
      <c r="DI5" s="119"/>
      <c r="DJ5" s="120"/>
    </row>
    <row r="6" spans="1:114" ht="19.5" customHeight="1" x14ac:dyDescent="0.3">
      <c r="A6" s="77"/>
      <c r="B6" s="59" t="s">
        <v>7</v>
      </c>
      <c r="C6" s="60" t="s">
        <v>8</v>
      </c>
      <c r="D6" s="61"/>
      <c r="E6" s="62"/>
      <c r="F6" s="60" t="s">
        <v>9</v>
      </c>
      <c r="G6" s="63"/>
      <c r="H6" s="64"/>
      <c r="I6" s="59" t="s">
        <v>7</v>
      </c>
      <c r="J6" s="60" t="s">
        <v>8</v>
      </c>
      <c r="K6" s="64"/>
      <c r="L6" s="62"/>
      <c r="M6" s="60" t="s">
        <v>9</v>
      </c>
      <c r="N6" s="63"/>
      <c r="O6" s="64"/>
      <c r="P6" s="59" t="s">
        <v>7</v>
      </c>
      <c r="Q6" s="60" t="s">
        <v>8</v>
      </c>
      <c r="R6" s="64"/>
      <c r="S6" s="62"/>
      <c r="T6" s="60" t="s">
        <v>9</v>
      </c>
      <c r="U6" s="63"/>
      <c r="V6" s="65"/>
      <c r="X6" s="77"/>
      <c r="Y6" s="59" t="s">
        <v>7</v>
      </c>
      <c r="Z6" s="60" t="s">
        <v>8</v>
      </c>
      <c r="AA6" s="61"/>
      <c r="AB6" s="62"/>
      <c r="AC6" s="60" t="s">
        <v>9</v>
      </c>
      <c r="AD6" s="63"/>
      <c r="AE6" s="64"/>
      <c r="AF6" s="59" t="s">
        <v>7</v>
      </c>
      <c r="AG6" s="60" t="s">
        <v>8</v>
      </c>
      <c r="AH6" s="64"/>
      <c r="AI6" s="62"/>
      <c r="AJ6" s="60" t="s">
        <v>9</v>
      </c>
      <c r="AK6" s="63"/>
      <c r="AL6" s="64"/>
      <c r="AM6" s="59" t="s">
        <v>7</v>
      </c>
      <c r="AN6" s="60" t="s">
        <v>8</v>
      </c>
      <c r="AO6" s="64"/>
      <c r="AP6" s="62"/>
      <c r="AQ6" s="60" t="s">
        <v>9</v>
      </c>
      <c r="AR6" s="63"/>
      <c r="AS6" s="65"/>
      <c r="AU6" s="77"/>
      <c r="AV6" s="59" t="s">
        <v>7</v>
      </c>
      <c r="AW6" s="60" t="s">
        <v>8</v>
      </c>
      <c r="AX6" s="61"/>
      <c r="AY6" s="62"/>
      <c r="AZ6" s="60" t="s">
        <v>9</v>
      </c>
      <c r="BA6" s="63"/>
      <c r="BB6" s="64"/>
      <c r="BC6" s="59" t="s">
        <v>7</v>
      </c>
      <c r="BD6" s="60" t="s">
        <v>8</v>
      </c>
      <c r="BE6" s="64"/>
      <c r="BF6" s="62"/>
      <c r="BG6" s="60" t="s">
        <v>9</v>
      </c>
      <c r="BH6" s="63"/>
      <c r="BI6" s="64"/>
      <c r="BJ6" s="59" t="s">
        <v>7</v>
      </c>
      <c r="BK6" s="60" t="s">
        <v>8</v>
      </c>
      <c r="BL6" s="64"/>
      <c r="BM6" s="62"/>
      <c r="BN6" s="60" t="s">
        <v>9</v>
      </c>
      <c r="BO6" s="63"/>
      <c r="BP6" s="65"/>
      <c r="BR6" s="77"/>
      <c r="BS6" s="59" t="s">
        <v>7</v>
      </c>
      <c r="BT6" s="60" t="s">
        <v>8</v>
      </c>
      <c r="BU6" s="61"/>
      <c r="BV6" s="62"/>
      <c r="BW6" s="60" t="s">
        <v>9</v>
      </c>
      <c r="BX6" s="63"/>
      <c r="BY6" s="64"/>
      <c r="BZ6" s="59" t="s">
        <v>7</v>
      </c>
      <c r="CA6" s="60" t="s">
        <v>8</v>
      </c>
      <c r="CB6" s="64"/>
      <c r="CC6" s="62"/>
      <c r="CD6" s="60" t="s">
        <v>9</v>
      </c>
      <c r="CE6" s="63"/>
      <c r="CF6" s="64"/>
      <c r="CG6" s="59" t="s">
        <v>7</v>
      </c>
      <c r="CH6" s="60" t="s">
        <v>8</v>
      </c>
      <c r="CI6" s="64"/>
      <c r="CJ6" s="62"/>
      <c r="CK6" s="60" t="s">
        <v>9</v>
      </c>
      <c r="CL6" s="63"/>
      <c r="CM6" s="65"/>
      <c r="CO6" s="77"/>
      <c r="CP6" s="59" t="s">
        <v>7</v>
      </c>
      <c r="CQ6" s="60" t="s">
        <v>8</v>
      </c>
      <c r="CR6" s="61"/>
      <c r="CS6" s="62"/>
      <c r="CT6" s="60" t="s">
        <v>9</v>
      </c>
      <c r="CU6" s="63"/>
      <c r="CV6" s="64"/>
      <c r="CW6" s="59" t="s">
        <v>7</v>
      </c>
      <c r="CX6" s="60" t="s">
        <v>8</v>
      </c>
      <c r="CY6" s="64"/>
      <c r="CZ6" s="62"/>
      <c r="DA6" s="60" t="s">
        <v>9</v>
      </c>
      <c r="DB6" s="63"/>
      <c r="DC6" s="64"/>
      <c r="DD6" s="59" t="s">
        <v>7</v>
      </c>
      <c r="DE6" s="60" t="s">
        <v>8</v>
      </c>
      <c r="DF6" s="64"/>
      <c r="DG6" s="62"/>
      <c r="DH6" s="60" t="s">
        <v>9</v>
      </c>
      <c r="DI6" s="63"/>
      <c r="DJ6" s="65"/>
    </row>
    <row r="7" spans="1:114" ht="18.75" customHeight="1" x14ac:dyDescent="0.3">
      <c r="A7" s="78"/>
      <c r="B7" s="86"/>
      <c r="C7" s="122"/>
      <c r="D7" s="123"/>
      <c r="E7" s="124"/>
      <c r="F7" s="122"/>
      <c r="G7" s="123"/>
      <c r="H7" s="125"/>
      <c r="I7" s="86"/>
      <c r="J7" s="122"/>
      <c r="K7" s="123"/>
      <c r="L7" s="124"/>
      <c r="M7" s="122"/>
      <c r="N7" s="123"/>
      <c r="O7" s="125"/>
      <c r="P7" s="86"/>
      <c r="Q7" s="122"/>
      <c r="R7" s="123"/>
      <c r="S7" s="124"/>
      <c r="T7" s="122"/>
      <c r="U7" s="123"/>
      <c r="V7" s="125"/>
      <c r="X7" s="78"/>
      <c r="Y7" s="86"/>
      <c r="Z7" s="122"/>
      <c r="AA7" s="123"/>
      <c r="AB7" s="124"/>
      <c r="AC7" s="122"/>
      <c r="AD7" s="123"/>
      <c r="AE7" s="125"/>
      <c r="AF7" s="86"/>
      <c r="AG7" s="122"/>
      <c r="AH7" s="123"/>
      <c r="AI7" s="124"/>
      <c r="AJ7" s="122"/>
      <c r="AK7" s="123"/>
      <c r="AL7" s="125"/>
      <c r="AM7" s="86"/>
      <c r="AN7" s="122"/>
      <c r="AO7" s="123"/>
      <c r="AP7" s="124"/>
      <c r="AQ7" s="122"/>
      <c r="AR7" s="123"/>
      <c r="AS7" s="125"/>
      <c r="AU7" s="78"/>
      <c r="AV7" s="86"/>
      <c r="AW7" s="122"/>
      <c r="AX7" s="123"/>
      <c r="AY7" s="124"/>
      <c r="AZ7" s="122"/>
      <c r="BA7" s="123"/>
      <c r="BB7" s="125"/>
      <c r="BC7" s="86"/>
      <c r="BD7" s="122"/>
      <c r="BE7" s="123"/>
      <c r="BF7" s="124"/>
      <c r="BG7" s="122"/>
      <c r="BH7" s="123"/>
      <c r="BI7" s="125"/>
      <c r="BJ7" s="86"/>
      <c r="BK7" s="122"/>
      <c r="BL7" s="123"/>
      <c r="BM7" s="124"/>
      <c r="BN7" s="122"/>
      <c r="BO7" s="123"/>
      <c r="BP7" s="125"/>
      <c r="BR7" s="78"/>
      <c r="BS7" s="86"/>
      <c r="BT7" s="122"/>
      <c r="BU7" s="123"/>
      <c r="BV7" s="124"/>
      <c r="BW7" s="122"/>
      <c r="BX7" s="123"/>
      <c r="BY7" s="125"/>
      <c r="BZ7" s="86"/>
      <c r="CA7" s="122"/>
      <c r="CB7" s="123"/>
      <c r="CC7" s="124"/>
      <c r="CD7" s="122"/>
      <c r="CE7" s="123"/>
      <c r="CF7" s="125"/>
      <c r="CG7" s="86"/>
      <c r="CH7" s="122"/>
      <c r="CI7" s="123"/>
      <c r="CJ7" s="124"/>
      <c r="CK7" s="122"/>
      <c r="CL7" s="123"/>
      <c r="CM7" s="125"/>
      <c r="CO7" s="78"/>
      <c r="CP7" s="86"/>
      <c r="CQ7" s="122"/>
      <c r="CR7" s="123"/>
      <c r="CS7" s="124"/>
      <c r="CT7" s="122"/>
      <c r="CU7" s="123"/>
      <c r="CV7" s="125"/>
      <c r="CW7" s="86"/>
      <c r="CX7" s="122"/>
      <c r="CY7" s="123"/>
      <c r="CZ7" s="124"/>
      <c r="DA7" s="122"/>
      <c r="DB7" s="123"/>
      <c r="DC7" s="125"/>
      <c r="DD7" s="86"/>
      <c r="DE7" s="122"/>
      <c r="DF7" s="123"/>
      <c r="DG7" s="124"/>
      <c r="DH7" s="122"/>
      <c r="DI7" s="123"/>
      <c r="DJ7" s="125"/>
    </row>
    <row r="8" spans="1:114" ht="21.75" thickBot="1" x14ac:dyDescent="0.4">
      <c r="A8" s="56" t="s">
        <v>12</v>
      </c>
      <c r="B8" s="72" t="s">
        <v>13</v>
      </c>
      <c r="C8" s="73" t="s">
        <v>14</v>
      </c>
      <c r="D8" s="93" t="s">
        <v>15</v>
      </c>
      <c r="E8" s="93"/>
      <c r="F8" s="93"/>
      <c r="G8" s="93"/>
      <c r="H8" s="93"/>
      <c r="I8" s="72" t="s">
        <v>13</v>
      </c>
      <c r="J8" s="73" t="s">
        <v>14</v>
      </c>
      <c r="K8" s="93" t="s">
        <v>15</v>
      </c>
      <c r="L8" s="93"/>
      <c r="M8" s="93"/>
      <c r="N8" s="93"/>
      <c r="O8" s="93"/>
      <c r="P8" s="72" t="s">
        <v>13</v>
      </c>
      <c r="Q8" s="73" t="s">
        <v>14</v>
      </c>
      <c r="R8" s="93" t="s">
        <v>15</v>
      </c>
      <c r="S8" s="93"/>
      <c r="T8" s="93"/>
      <c r="U8" s="93"/>
      <c r="V8" s="94"/>
      <c r="X8" s="56" t="s">
        <v>12</v>
      </c>
      <c r="Y8" s="72" t="s">
        <v>13</v>
      </c>
      <c r="Z8" s="73" t="s">
        <v>14</v>
      </c>
      <c r="AA8" s="93" t="s">
        <v>15</v>
      </c>
      <c r="AB8" s="93"/>
      <c r="AC8" s="93"/>
      <c r="AD8" s="93"/>
      <c r="AE8" s="93"/>
      <c r="AF8" s="72" t="s">
        <v>13</v>
      </c>
      <c r="AG8" s="73" t="s">
        <v>14</v>
      </c>
      <c r="AH8" s="93" t="s">
        <v>15</v>
      </c>
      <c r="AI8" s="93"/>
      <c r="AJ8" s="93"/>
      <c r="AK8" s="93"/>
      <c r="AL8" s="93"/>
      <c r="AM8" s="72" t="s">
        <v>13</v>
      </c>
      <c r="AN8" s="73" t="s">
        <v>14</v>
      </c>
      <c r="AO8" s="93" t="s">
        <v>15</v>
      </c>
      <c r="AP8" s="93"/>
      <c r="AQ8" s="93"/>
      <c r="AR8" s="93"/>
      <c r="AS8" s="94"/>
      <c r="AU8" s="56" t="s">
        <v>12</v>
      </c>
      <c r="AV8" s="72" t="s">
        <v>13</v>
      </c>
      <c r="AW8" s="73" t="s">
        <v>14</v>
      </c>
      <c r="AX8" s="93" t="s">
        <v>15</v>
      </c>
      <c r="AY8" s="93"/>
      <c r="AZ8" s="93"/>
      <c r="BA8" s="93"/>
      <c r="BB8" s="93"/>
      <c r="BC8" s="72" t="s">
        <v>13</v>
      </c>
      <c r="BD8" s="73" t="s">
        <v>14</v>
      </c>
      <c r="BE8" s="93" t="s">
        <v>15</v>
      </c>
      <c r="BF8" s="93"/>
      <c r="BG8" s="93"/>
      <c r="BH8" s="93"/>
      <c r="BI8" s="93"/>
      <c r="BJ8" s="72" t="s">
        <v>13</v>
      </c>
      <c r="BK8" s="73" t="s">
        <v>14</v>
      </c>
      <c r="BL8" s="93" t="s">
        <v>15</v>
      </c>
      <c r="BM8" s="93"/>
      <c r="BN8" s="93"/>
      <c r="BO8" s="93"/>
      <c r="BP8" s="94"/>
      <c r="BR8" s="56" t="s">
        <v>12</v>
      </c>
      <c r="BS8" s="72" t="s">
        <v>13</v>
      </c>
      <c r="BT8" s="73" t="s">
        <v>14</v>
      </c>
      <c r="BU8" s="93" t="s">
        <v>15</v>
      </c>
      <c r="BV8" s="93"/>
      <c r="BW8" s="93"/>
      <c r="BX8" s="93"/>
      <c r="BY8" s="93"/>
      <c r="BZ8" s="72" t="s">
        <v>13</v>
      </c>
      <c r="CA8" s="73" t="s">
        <v>14</v>
      </c>
      <c r="CB8" s="93" t="s">
        <v>15</v>
      </c>
      <c r="CC8" s="93"/>
      <c r="CD8" s="93"/>
      <c r="CE8" s="93"/>
      <c r="CF8" s="93"/>
      <c r="CG8" s="72" t="s">
        <v>13</v>
      </c>
      <c r="CH8" s="73" t="s">
        <v>14</v>
      </c>
      <c r="CI8" s="93" t="s">
        <v>15</v>
      </c>
      <c r="CJ8" s="93"/>
      <c r="CK8" s="93"/>
      <c r="CL8" s="93"/>
      <c r="CM8" s="94"/>
      <c r="CO8" s="56" t="s">
        <v>12</v>
      </c>
      <c r="CP8" s="72" t="s">
        <v>13</v>
      </c>
      <c r="CQ8" s="73" t="s">
        <v>14</v>
      </c>
      <c r="CR8" s="93" t="s">
        <v>15</v>
      </c>
      <c r="CS8" s="93"/>
      <c r="CT8" s="93"/>
      <c r="CU8" s="93"/>
      <c r="CV8" s="93"/>
      <c r="CW8" s="72" t="s">
        <v>13</v>
      </c>
      <c r="CX8" s="73" t="s">
        <v>14</v>
      </c>
      <c r="CY8" s="93" t="s">
        <v>15</v>
      </c>
      <c r="CZ8" s="93"/>
      <c r="DA8" s="93"/>
      <c r="DB8" s="93"/>
      <c r="DC8" s="93"/>
      <c r="DD8" s="72" t="s">
        <v>13</v>
      </c>
      <c r="DE8" s="73" t="s">
        <v>14</v>
      </c>
      <c r="DF8" s="93" t="s">
        <v>15</v>
      </c>
      <c r="DG8" s="93"/>
      <c r="DH8" s="93"/>
      <c r="DI8" s="93"/>
      <c r="DJ8" s="94"/>
    </row>
    <row r="9" spans="1:114" ht="24" thickTop="1" x14ac:dyDescent="0.35">
      <c r="A9" s="43">
        <v>1</v>
      </c>
      <c r="B9" s="36"/>
      <c r="C9" s="17"/>
      <c r="D9" s="88"/>
      <c r="E9" s="88"/>
      <c r="F9" s="88"/>
      <c r="G9" s="17"/>
      <c r="H9" s="17"/>
      <c r="I9" s="41"/>
      <c r="J9" s="17"/>
      <c r="K9" s="17"/>
      <c r="L9" s="17"/>
      <c r="M9" s="17"/>
      <c r="N9" s="17"/>
      <c r="O9" s="17"/>
      <c r="P9" s="42"/>
      <c r="Q9" s="17"/>
      <c r="R9" s="17"/>
      <c r="S9" s="17"/>
      <c r="T9" s="17"/>
      <c r="U9" s="17"/>
      <c r="V9" s="17"/>
      <c r="X9" s="43">
        <v>1</v>
      </c>
      <c r="Y9" s="36"/>
      <c r="Z9" s="17"/>
      <c r="AA9" s="88"/>
      <c r="AB9" s="88"/>
      <c r="AC9" s="88"/>
      <c r="AD9" s="17"/>
      <c r="AE9" s="17"/>
      <c r="AF9" s="41"/>
      <c r="AG9" s="17"/>
      <c r="AH9" s="17"/>
      <c r="AI9" s="17"/>
      <c r="AJ9" s="17"/>
      <c r="AK9" s="17"/>
      <c r="AL9" s="17"/>
      <c r="AM9" s="42"/>
      <c r="AN9" s="17"/>
      <c r="AO9" s="17"/>
      <c r="AP9" s="17"/>
      <c r="AQ9" s="17"/>
      <c r="AR9" s="17"/>
      <c r="AS9" s="17"/>
      <c r="AU9" s="43">
        <v>1</v>
      </c>
      <c r="AV9" s="36"/>
      <c r="AW9" s="17"/>
      <c r="AX9" s="88"/>
      <c r="AY9" s="88"/>
      <c r="AZ9" s="88"/>
      <c r="BA9" s="17"/>
      <c r="BB9" s="17"/>
      <c r="BC9" s="41"/>
      <c r="BD9" s="17"/>
      <c r="BE9" s="17"/>
      <c r="BF9" s="17"/>
      <c r="BG9" s="17"/>
      <c r="BH9" s="17"/>
      <c r="BI9" s="17"/>
      <c r="BJ9" s="42"/>
      <c r="BK9" s="17"/>
      <c r="BL9" s="17"/>
      <c r="BM9" s="17"/>
      <c r="BN9" s="17"/>
      <c r="BO9" s="17"/>
      <c r="BP9" s="17"/>
      <c r="BR9" s="43">
        <v>1</v>
      </c>
      <c r="BS9" s="36"/>
      <c r="BT9" s="17"/>
      <c r="BU9" s="88"/>
      <c r="BV9" s="88"/>
      <c r="BW9" s="88"/>
      <c r="BX9" s="17"/>
      <c r="BY9" s="17"/>
      <c r="BZ9" s="41"/>
      <c r="CA9" s="17"/>
      <c r="CB9" s="17"/>
      <c r="CC9" s="17"/>
      <c r="CD9" s="17"/>
      <c r="CE9" s="17"/>
      <c r="CF9" s="17"/>
      <c r="CG9" s="42"/>
      <c r="CH9" s="17"/>
      <c r="CI9" s="17"/>
      <c r="CJ9" s="17"/>
      <c r="CK9" s="17"/>
      <c r="CL9" s="17"/>
      <c r="CM9" s="17"/>
      <c r="CO9" s="43">
        <v>1</v>
      </c>
      <c r="CP9" s="36"/>
      <c r="CQ9" s="17"/>
      <c r="CR9" s="88"/>
      <c r="CS9" s="88"/>
      <c r="CT9" s="88"/>
      <c r="CU9" s="17"/>
      <c r="CV9" s="17"/>
      <c r="CW9" s="41"/>
      <c r="CX9" s="17"/>
      <c r="CY9" s="17"/>
      <c r="CZ9" s="17"/>
      <c r="DA9" s="17"/>
      <c r="DB9" s="17"/>
      <c r="DC9" s="17"/>
      <c r="DD9" s="42"/>
      <c r="DE9" s="17"/>
      <c r="DF9" s="17"/>
      <c r="DG9" s="17"/>
      <c r="DH9" s="17"/>
      <c r="DI9" s="17"/>
      <c r="DJ9" s="17"/>
    </row>
    <row r="10" spans="1:114" ht="23.25" x14ac:dyDescent="0.35">
      <c r="A10" s="44">
        <f t="shared" ref="A10:A39" si="0">A9+1</f>
        <v>2</v>
      </c>
      <c r="B10" s="35"/>
      <c r="C10" s="18"/>
      <c r="D10" s="89"/>
      <c r="E10" s="89"/>
      <c r="F10" s="89"/>
      <c r="G10" s="18"/>
      <c r="H10" s="18"/>
      <c r="I10" s="38"/>
      <c r="J10" s="18"/>
      <c r="K10" s="18"/>
      <c r="L10" s="18"/>
      <c r="M10" s="18"/>
      <c r="N10" s="18"/>
      <c r="O10" s="18"/>
      <c r="P10" s="39"/>
      <c r="Q10" s="18"/>
      <c r="R10" s="18"/>
      <c r="S10" s="18"/>
      <c r="T10" s="18"/>
      <c r="U10" s="18"/>
      <c r="V10" s="18"/>
      <c r="X10" s="44">
        <f t="shared" ref="X10:X39" si="1">X9+1</f>
        <v>2</v>
      </c>
      <c r="Y10" s="35"/>
      <c r="Z10" s="18"/>
      <c r="AA10" s="89"/>
      <c r="AB10" s="89"/>
      <c r="AC10" s="89"/>
      <c r="AD10" s="18"/>
      <c r="AE10" s="18"/>
      <c r="AF10" s="38"/>
      <c r="AG10" s="18"/>
      <c r="AH10" s="18"/>
      <c r="AI10" s="18"/>
      <c r="AJ10" s="18"/>
      <c r="AK10" s="18"/>
      <c r="AL10" s="18"/>
      <c r="AM10" s="39"/>
      <c r="AN10" s="18"/>
      <c r="AO10" s="18"/>
      <c r="AP10" s="18"/>
      <c r="AQ10" s="18"/>
      <c r="AR10" s="18"/>
      <c r="AS10" s="18"/>
      <c r="AU10" s="44">
        <f t="shared" ref="AU10:AU39" si="2">AU9+1</f>
        <v>2</v>
      </c>
      <c r="AV10" s="35"/>
      <c r="AW10" s="18"/>
      <c r="AX10" s="89"/>
      <c r="AY10" s="89"/>
      <c r="AZ10" s="89"/>
      <c r="BA10" s="18"/>
      <c r="BB10" s="18"/>
      <c r="BC10" s="38"/>
      <c r="BD10" s="18"/>
      <c r="BE10" s="18"/>
      <c r="BF10" s="18"/>
      <c r="BG10" s="18"/>
      <c r="BH10" s="18"/>
      <c r="BI10" s="18"/>
      <c r="BJ10" s="39"/>
      <c r="BK10" s="18"/>
      <c r="BL10" s="18"/>
      <c r="BM10" s="18"/>
      <c r="BN10" s="18"/>
      <c r="BO10" s="18"/>
      <c r="BP10" s="18"/>
      <c r="BR10" s="44">
        <f t="shared" ref="BR10:BR39" si="3">BR9+1</f>
        <v>2</v>
      </c>
      <c r="BS10" s="35"/>
      <c r="BT10" s="18"/>
      <c r="BU10" s="89"/>
      <c r="BV10" s="89"/>
      <c r="BW10" s="89"/>
      <c r="BX10" s="18"/>
      <c r="BY10" s="18"/>
      <c r="BZ10" s="38"/>
      <c r="CA10" s="18"/>
      <c r="CB10" s="18"/>
      <c r="CC10" s="18"/>
      <c r="CD10" s="18"/>
      <c r="CE10" s="18"/>
      <c r="CF10" s="18"/>
      <c r="CG10" s="39"/>
      <c r="CH10" s="18"/>
      <c r="CI10" s="18"/>
      <c r="CJ10" s="18"/>
      <c r="CK10" s="18"/>
      <c r="CL10" s="18"/>
      <c r="CM10" s="18"/>
      <c r="CO10" s="44">
        <f t="shared" ref="CO10:CO39" si="4">CO9+1</f>
        <v>2</v>
      </c>
      <c r="CP10" s="35"/>
      <c r="CQ10" s="18"/>
      <c r="CR10" s="89"/>
      <c r="CS10" s="89"/>
      <c r="CT10" s="89"/>
      <c r="CU10" s="18"/>
      <c r="CV10" s="18"/>
      <c r="CW10" s="38"/>
      <c r="CX10" s="18"/>
      <c r="CY10" s="18"/>
      <c r="CZ10" s="18"/>
      <c r="DA10" s="18"/>
      <c r="DB10" s="18"/>
      <c r="DC10" s="18"/>
      <c r="DD10" s="39"/>
      <c r="DE10" s="18"/>
      <c r="DF10" s="18"/>
      <c r="DG10" s="18"/>
      <c r="DH10" s="18"/>
      <c r="DI10" s="18"/>
      <c r="DJ10" s="18"/>
    </row>
    <row r="11" spans="1:114" ht="23.25" x14ac:dyDescent="0.35">
      <c r="A11" s="44">
        <f t="shared" si="0"/>
        <v>3</v>
      </c>
      <c r="B11" s="35"/>
      <c r="C11" s="18"/>
      <c r="D11" s="89"/>
      <c r="E11" s="89"/>
      <c r="F11" s="89"/>
      <c r="G11" s="18"/>
      <c r="H11" s="18"/>
      <c r="I11" s="38"/>
      <c r="J11" s="18"/>
      <c r="K11" s="18"/>
      <c r="L11" s="18"/>
      <c r="M11" s="18"/>
      <c r="N11" s="18"/>
      <c r="O11" s="18"/>
      <c r="P11" s="39"/>
      <c r="Q11" s="18"/>
      <c r="R11" s="18"/>
      <c r="S11" s="18"/>
      <c r="T11" s="18"/>
      <c r="U11" s="18"/>
      <c r="V11" s="18"/>
      <c r="X11" s="44">
        <f t="shared" si="1"/>
        <v>3</v>
      </c>
      <c r="Y11" s="35"/>
      <c r="Z11" s="18"/>
      <c r="AA11" s="89"/>
      <c r="AB11" s="89"/>
      <c r="AC11" s="89"/>
      <c r="AD11" s="18"/>
      <c r="AE11" s="18"/>
      <c r="AF11" s="38"/>
      <c r="AG11" s="18"/>
      <c r="AH11" s="18"/>
      <c r="AI11" s="18"/>
      <c r="AJ11" s="18"/>
      <c r="AK11" s="18"/>
      <c r="AL11" s="18"/>
      <c r="AM11" s="39"/>
      <c r="AN11" s="18"/>
      <c r="AO11" s="18"/>
      <c r="AP11" s="18"/>
      <c r="AQ11" s="18"/>
      <c r="AR11" s="18"/>
      <c r="AS11" s="18"/>
      <c r="AU11" s="44">
        <f t="shared" si="2"/>
        <v>3</v>
      </c>
      <c r="AV11" s="35"/>
      <c r="AW11" s="18"/>
      <c r="AX11" s="89"/>
      <c r="AY11" s="89"/>
      <c r="AZ11" s="89"/>
      <c r="BA11" s="18"/>
      <c r="BB11" s="18"/>
      <c r="BC11" s="38"/>
      <c r="BD11" s="18"/>
      <c r="BE11" s="18"/>
      <c r="BF11" s="18"/>
      <c r="BG11" s="18"/>
      <c r="BH11" s="18"/>
      <c r="BI11" s="18"/>
      <c r="BJ11" s="39"/>
      <c r="BK11" s="18"/>
      <c r="BL11" s="18"/>
      <c r="BM11" s="18"/>
      <c r="BN11" s="18"/>
      <c r="BO11" s="18"/>
      <c r="BP11" s="18"/>
      <c r="BR11" s="44">
        <f t="shared" si="3"/>
        <v>3</v>
      </c>
      <c r="BS11" s="35"/>
      <c r="BT11" s="18"/>
      <c r="BU11" s="89"/>
      <c r="BV11" s="89"/>
      <c r="BW11" s="89"/>
      <c r="BX11" s="18"/>
      <c r="BY11" s="18"/>
      <c r="BZ11" s="38"/>
      <c r="CA11" s="18"/>
      <c r="CB11" s="18"/>
      <c r="CC11" s="18"/>
      <c r="CD11" s="18"/>
      <c r="CE11" s="18"/>
      <c r="CF11" s="18"/>
      <c r="CG11" s="39"/>
      <c r="CH11" s="18"/>
      <c r="CI11" s="18"/>
      <c r="CJ11" s="18"/>
      <c r="CK11" s="18"/>
      <c r="CL11" s="18"/>
      <c r="CM11" s="18"/>
      <c r="CO11" s="44">
        <f t="shared" si="4"/>
        <v>3</v>
      </c>
      <c r="CP11" s="35"/>
      <c r="CQ11" s="18"/>
      <c r="CR11" s="89"/>
      <c r="CS11" s="89"/>
      <c r="CT11" s="89"/>
      <c r="CU11" s="18"/>
      <c r="CV11" s="18"/>
      <c r="CW11" s="38"/>
      <c r="CX11" s="18"/>
      <c r="CY11" s="18"/>
      <c r="CZ11" s="18"/>
      <c r="DA11" s="18"/>
      <c r="DB11" s="18"/>
      <c r="DC11" s="18"/>
      <c r="DD11" s="39"/>
      <c r="DE11" s="18"/>
      <c r="DF11" s="18"/>
      <c r="DG11" s="18"/>
      <c r="DH11" s="18"/>
      <c r="DI11" s="18"/>
      <c r="DJ11" s="18"/>
    </row>
    <row r="12" spans="1:114" ht="23.25" x14ac:dyDescent="0.35">
      <c r="A12" s="44">
        <f t="shared" si="0"/>
        <v>4</v>
      </c>
      <c r="B12" s="35"/>
      <c r="C12" s="18"/>
      <c r="D12" s="89"/>
      <c r="E12" s="89"/>
      <c r="F12" s="89"/>
      <c r="G12" s="18"/>
      <c r="H12" s="18"/>
      <c r="I12" s="38"/>
      <c r="J12" s="18"/>
      <c r="K12" s="18"/>
      <c r="L12" s="18"/>
      <c r="M12" s="18"/>
      <c r="N12" s="18"/>
      <c r="O12" s="18"/>
      <c r="P12" s="39"/>
      <c r="Q12" s="18"/>
      <c r="R12" s="18"/>
      <c r="S12" s="18"/>
      <c r="T12" s="18"/>
      <c r="U12" s="18"/>
      <c r="V12" s="18"/>
      <c r="X12" s="44">
        <f t="shared" si="1"/>
        <v>4</v>
      </c>
      <c r="Y12" s="35"/>
      <c r="Z12" s="18"/>
      <c r="AA12" s="89"/>
      <c r="AB12" s="89"/>
      <c r="AC12" s="89"/>
      <c r="AD12" s="18"/>
      <c r="AE12" s="18"/>
      <c r="AF12" s="38"/>
      <c r="AG12" s="18"/>
      <c r="AH12" s="18"/>
      <c r="AI12" s="18"/>
      <c r="AJ12" s="18"/>
      <c r="AK12" s="18"/>
      <c r="AL12" s="18"/>
      <c r="AM12" s="39"/>
      <c r="AN12" s="18"/>
      <c r="AO12" s="18"/>
      <c r="AP12" s="18"/>
      <c r="AQ12" s="18"/>
      <c r="AR12" s="18"/>
      <c r="AS12" s="18"/>
      <c r="AU12" s="44">
        <f t="shared" si="2"/>
        <v>4</v>
      </c>
      <c r="AV12" s="35"/>
      <c r="AW12" s="18"/>
      <c r="AX12" s="89"/>
      <c r="AY12" s="89"/>
      <c r="AZ12" s="89"/>
      <c r="BA12" s="18"/>
      <c r="BB12" s="18"/>
      <c r="BC12" s="38"/>
      <c r="BD12" s="18"/>
      <c r="BE12" s="18"/>
      <c r="BF12" s="18"/>
      <c r="BG12" s="18"/>
      <c r="BH12" s="18"/>
      <c r="BI12" s="18"/>
      <c r="BJ12" s="39"/>
      <c r="BK12" s="18"/>
      <c r="BL12" s="18"/>
      <c r="BM12" s="18"/>
      <c r="BN12" s="18"/>
      <c r="BO12" s="18"/>
      <c r="BP12" s="18"/>
      <c r="BR12" s="44">
        <f t="shared" si="3"/>
        <v>4</v>
      </c>
      <c r="BS12" s="35"/>
      <c r="BT12" s="18"/>
      <c r="BU12" s="89"/>
      <c r="BV12" s="89"/>
      <c r="BW12" s="89"/>
      <c r="BX12" s="18"/>
      <c r="BY12" s="18"/>
      <c r="BZ12" s="38"/>
      <c r="CA12" s="18"/>
      <c r="CB12" s="18"/>
      <c r="CC12" s="18"/>
      <c r="CD12" s="18"/>
      <c r="CE12" s="18"/>
      <c r="CF12" s="18"/>
      <c r="CG12" s="39"/>
      <c r="CH12" s="18"/>
      <c r="CI12" s="18"/>
      <c r="CJ12" s="18"/>
      <c r="CK12" s="18"/>
      <c r="CL12" s="18"/>
      <c r="CM12" s="18"/>
      <c r="CO12" s="44">
        <f t="shared" si="4"/>
        <v>4</v>
      </c>
      <c r="CP12" s="35"/>
      <c r="CQ12" s="18"/>
      <c r="CR12" s="89"/>
      <c r="CS12" s="89"/>
      <c r="CT12" s="89"/>
      <c r="CU12" s="18"/>
      <c r="CV12" s="18"/>
      <c r="CW12" s="38"/>
      <c r="CX12" s="18"/>
      <c r="CY12" s="18"/>
      <c r="CZ12" s="18"/>
      <c r="DA12" s="18"/>
      <c r="DB12" s="18"/>
      <c r="DC12" s="18"/>
      <c r="DD12" s="39"/>
      <c r="DE12" s="18"/>
      <c r="DF12" s="18"/>
      <c r="DG12" s="18"/>
      <c r="DH12" s="18"/>
      <c r="DI12" s="18"/>
      <c r="DJ12" s="18"/>
    </row>
    <row r="13" spans="1:114" ht="23.25" x14ac:dyDescent="0.35">
      <c r="A13" s="44">
        <f t="shared" si="0"/>
        <v>5</v>
      </c>
      <c r="B13" s="35"/>
      <c r="C13" s="18"/>
      <c r="D13" s="89"/>
      <c r="E13" s="89"/>
      <c r="F13" s="89"/>
      <c r="G13" s="18"/>
      <c r="H13" s="18"/>
      <c r="I13" s="38"/>
      <c r="J13" s="18"/>
      <c r="K13" s="18"/>
      <c r="L13" s="18"/>
      <c r="M13" s="18"/>
      <c r="N13" s="18"/>
      <c r="O13" s="18"/>
      <c r="P13" s="39"/>
      <c r="Q13" s="18"/>
      <c r="R13" s="18"/>
      <c r="S13" s="18"/>
      <c r="T13" s="18"/>
      <c r="U13" s="18"/>
      <c r="V13" s="18"/>
      <c r="X13" s="44">
        <f t="shared" si="1"/>
        <v>5</v>
      </c>
      <c r="Y13" s="35"/>
      <c r="Z13" s="18"/>
      <c r="AA13" s="89"/>
      <c r="AB13" s="89"/>
      <c r="AC13" s="89"/>
      <c r="AD13" s="18"/>
      <c r="AE13" s="18"/>
      <c r="AF13" s="38"/>
      <c r="AG13" s="18"/>
      <c r="AH13" s="18"/>
      <c r="AI13" s="18"/>
      <c r="AJ13" s="18"/>
      <c r="AK13" s="18"/>
      <c r="AL13" s="18"/>
      <c r="AM13" s="39"/>
      <c r="AN13" s="18"/>
      <c r="AO13" s="18"/>
      <c r="AP13" s="18"/>
      <c r="AQ13" s="18"/>
      <c r="AR13" s="18"/>
      <c r="AS13" s="18"/>
      <c r="AU13" s="44">
        <f t="shared" si="2"/>
        <v>5</v>
      </c>
      <c r="AV13" s="35"/>
      <c r="AW13" s="18"/>
      <c r="AX13" s="89"/>
      <c r="AY13" s="89"/>
      <c r="AZ13" s="89"/>
      <c r="BA13" s="18"/>
      <c r="BB13" s="18"/>
      <c r="BC13" s="38"/>
      <c r="BD13" s="18"/>
      <c r="BE13" s="18"/>
      <c r="BF13" s="18"/>
      <c r="BG13" s="18"/>
      <c r="BH13" s="18"/>
      <c r="BI13" s="18"/>
      <c r="BJ13" s="39"/>
      <c r="BK13" s="18"/>
      <c r="BL13" s="18"/>
      <c r="BM13" s="18"/>
      <c r="BN13" s="18"/>
      <c r="BO13" s="18"/>
      <c r="BP13" s="18"/>
      <c r="BR13" s="44">
        <f t="shared" si="3"/>
        <v>5</v>
      </c>
      <c r="BS13" s="35"/>
      <c r="BT13" s="18"/>
      <c r="BU13" s="89"/>
      <c r="BV13" s="89"/>
      <c r="BW13" s="89"/>
      <c r="BX13" s="18"/>
      <c r="BY13" s="18"/>
      <c r="BZ13" s="38"/>
      <c r="CA13" s="18"/>
      <c r="CB13" s="18"/>
      <c r="CC13" s="18"/>
      <c r="CD13" s="18"/>
      <c r="CE13" s="18"/>
      <c r="CF13" s="18"/>
      <c r="CG13" s="39"/>
      <c r="CH13" s="18"/>
      <c r="CI13" s="18"/>
      <c r="CJ13" s="18"/>
      <c r="CK13" s="18"/>
      <c r="CL13" s="18"/>
      <c r="CM13" s="18"/>
      <c r="CO13" s="44">
        <f t="shared" si="4"/>
        <v>5</v>
      </c>
      <c r="CP13" s="35"/>
      <c r="CQ13" s="18"/>
      <c r="CR13" s="89"/>
      <c r="CS13" s="89"/>
      <c r="CT13" s="89"/>
      <c r="CU13" s="18"/>
      <c r="CV13" s="18"/>
      <c r="CW13" s="38"/>
      <c r="CX13" s="18"/>
      <c r="CY13" s="18"/>
      <c r="CZ13" s="18"/>
      <c r="DA13" s="18"/>
      <c r="DB13" s="18"/>
      <c r="DC13" s="18"/>
      <c r="DD13" s="39"/>
      <c r="DE13" s="18"/>
      <c r="DF13" s="18"/>
      <c r="DG13" s="18"/>
      <c r="DH13" s="18"/>
      <c r="DI13" s="18"/>
      <c r="DJ13" s="18"/>
    </row>
    <row r="14" spans="1:114" ht="23.25" x14ac:dyDescent="0.35">
      <c r="A14" s="44">
        <f t="shared" si="0"/>
        <v>6</v>
      </c>
      <c r="B14" s="35"/>
      <c r="C14" s="18"/>
      <c r="D14" s="89"/>
      <c r="E14" s="89"/>
      <c r="F14" s="89"/>
      <c r="G14" s="18"/>
      <c r="H14" s="18"/>
      <c r="I14" s="38"/>
      <c r="J14" s="18"/>
      <c r="K14" s="18"/>
      <c r="L14" s="18"/>
      <c r="M14" s="18"/>
      <c r="N14" s="18"/>
      <c r="O14" s="18"/>
      <c r="P14" s="39"/>
      <c r="Q14" s="18"/>
      <c r="R14" s="18"/>
      <c r="S14" s="18"/>
      <c r="T14" s="18"/>
      <c r="U14" s="18"/>
      <c r="V14" s="18"/>
      <c r="X14" s="44">
        <f t="shared" si="1"/>
        <v>6</v>
      </c>
      <c r="Y14" s="35"/>
      <c r="Z14" s="18"/>
      <c r="AA14" s="89"/>
      <c r="AB14" s="89"/>
      <c r="AC14" s="89"/>
      <c r="AD14" s="18"/>
      <c r="AE14" s="18"/>
      <c r="AF14" s="38"/>
      <c r="AG14" s="18"/>
      <c r="AH14" s="18"/>
      <c r="AI14" s="18"/>
      <c r="AJ14" s="18"/>
      <c r="AK14" s="18"/>
      <c r="AL14" s="18"/>
      <c r="AM14" s="39"/>
      <c r="AN14" s="18"/>
      <c r="AO14" s="18"/>
      <c r="AP14" s="18"/>
      <c r="AQ14" s="18"/>
      <c r="AR14" s="18"/>
      <c r="AS14" s="18"/>
      <c r="AU14" s="44">
        <f t="shared" si="2"/>
        <v>6</v>
      </c>
      <c r="AV14" s="35"/>
      <c r="AW14" s="18"/>
      <c r="AX14" s="89"/>
      <c r="AY14" s="89"/>
      <c r="AZ14" s="89"/>
      <c r="BA14" s="18"/>
      <c r="BB14" s="18"/>
      <c r="BC14" s="38"/>
      <c r="BD14" s="18"/>
      <c r="BE14" s="18"/>
      <c r="BF14" s="18"/>
      <c r="BG14" s="18"/>
      <c r="BH14" s="18"/>
      <c r="BI14" s="18"/>
      <c r="BJ14" s="39"/>
      <c r="BK14" s="18"/>
      <c r="BL14" s="18"/>
      <c r="BM14" s="18"/>
      <c r="BN14" s="18"/>
      <c r="BO14" s="18"/>
      <c r="BP14" s="18"/>
      <c r="BR14" s="44">
        <f t="shared" si="3"/>
        <v>6</v>
      </c>
      <c r="BS14" s="35"/>
      <c r="BT14" s="18"/>
      <c r="BU14" s="89"/>
      <c r="BV14" s="89"/>
      <c r="BW14" s="89"/>
      <c r="BX14" s="18"/>
      <c r="BY14" s="18"/>
      <c r="BZ14" s="38"/>
      <c r="CA14" s="18"/>
      <c r="CB14" s="18"/>
      <c r="CC14" s="18"/>
      <c r="CD14" s="18"/>
      <c r="CE14" s="18"/>
      <c r="CF14" s="18"/>
      <c r="CG14" s="39"/>
      <c r="CH14" s="18"/>
      <c r="CI14" s="18"/>
      <c r="CJ14" s="18"/>
      <c r="CK14" s="18"/>
      <c r="CL14" s="18"/>
      <c r="CM14" s="18"/>
      <c r="CO14" s="44">
        <f t="shared" si="4"/>
        <v>6</v>
      </c>
      <c r="CP14" s="35"/>
      <c r="CQ14" s="18"/>
      <c r="CR14" s="89"/>
      <c r="CS14" s="89"/>
      <c r="CT14" s="89"/>
      <c r="CU14" s="18"/>
      <c r="CV14" s="18"/>
      <c r="CW14" s="38"/>
      <c r="CX14" s="18"/>
      <c r="CY14" s="18"/>
      <c r="CZ14" s="18"/>
      <c r="DA14" s="18"/>
      <c r="DB14" s="18"/>
      <c r="DC14" s="18"/>
      <c r="DD14" s="39"/>
      <c r="DE14" s="18"/>
      <c r="DF14" s="18"/>
      <c r="DG14" s="18"/>
      <c r="DH14" s="18"/>
      <c r="DI14" s="18"/>
      <c r="DJ14" s="18"/>
    </row>
    <row r="15" spans="1:114" ht="23.25" x14ac:dyDescent="0.35">
      <c r="A15" s="44">
        <f t="shared" si="0"/>
        <v>7</v>
      </c>
      <c r="B15" s="35"/>
      <c r="C15" s="18"/>
      <c r="D15" s="89"/>
      <c r="E15" s="89"/>
      <c r="F15" s="89"/>
      <c r="G15" s="18"/>
      <c r="H15" s="18"/>
      <c r="I15" s="38"/>
      <c r="J15" s="18"/>
      <c r="K15" s="18"/>
      <c r="L15" s="18"/>
      <c r="M15" s="18"/>
      <c r="N15" s="18"/>
      <c r="O15" s="18"/>
      <c r="P15" s="39"/>
      <c r="Q15" s="18"/>
      <c r="R15" s="18"/>
      <c r="S15" s="18"/>
      <c r="T15" s="18"/>
      <c r="U15" s="18"/>
      <c r="V15" s="18"/>
      <c r="X15" s="44">
        <f t="shared" si="1"/>
        <v>7</v>
      </c>
      <c r="Y15" s="35"/>
      <c r="Z15" s="18"/>
      <c r="AA15" s="89"/>
      <c r="AB15" s="89"/>
      <c r="AC15" s="89"/>
      <c r="AD15" s="18"/>
      <c r="AE15" s="18"/>
      <c r="AF15" s="38"/>
      <c r="AG15" s="18"/>
      <c r="AH15" s="18"/>
      <c r="AI15" s="18"/>
      <c r="AJ15" s="18"/>
      <c r="AK15" s="18"/>
      <c r="AL15" s="18"/>
      <c r="AM15" s="39"/>
      <c r="AN15" s="18"/>
      <c r="AO15" s="18"/>
      <c r="AP15" s="18"/>
      <c r="AQ15" s="18"/>
      <c r="AR15" s="18"/>
      <c r="AS15" s="18"/>
      <c r="AU15" s="44">
        <f t="shared" si="2"/>
        <v>7</v>
      </c>
      <c r="AV15" s="35"/>
      <c r="AW15" s="18"/>
      <c r="AX15" s="89"/>
      <c r="AY15" s="89"/>
      <c r="AZ15" s="89"/>
      <c r="BA15" s="18"/>
      <c r="BB15" s="18"/>
      <c r="BC15" s="38"/>
      <c r="BD15" s="18"/>
      <c r="BE15" s="18"/>
      <c r="BF15" s="18"/>
      <c r="BG15" s="18"/>
      <c r="BH15" s="18"/>
      <c r="BI15" s="18"/>
      <c r="BJ15" s="39"/>
      <c r="BK15" s="18"/>
      <c r="BL15" s="18"/>
      <c r="BM15" s="18"/>
      <c r="BN15" s="18"/>
      <c r="BO15" s="18"/>
      <c r="BP15" s="18"/>
      <c r="BR15" s="44">
        <f t="shared" si="3"/>
        <v>7</v>
      </c>
      <c r="BS15" s="35"/>
      <c r="BT15" s="18"/>
      <c r="BU15" s="89"/>
      <c r="BV15" s="89"/>
      <c r="BW15" s="89"/>
      <c r="BX15" s="18"/>
      <c r="BY15" s="18"/>
      <c r="BZ15" s="38"/>
      <c r="CA15" s="18"/>
      <c r="CB15" s="18"/>
      <c r="CC15" s="18"/>
      <c r="CD15" s="18"/>
      <c r="CE15" s="18"/>
      <c r="CF15" s="18"/>
      <c r="CG15" s="39"/>
      <c r="CH15" s="18"/>
      <c r="CI15" s="18"/>
      <c r="CJ15" s="18"/>
      <c r="CK15" s="18"/>
      <c r="CL15" s="18"/>
      <c r="CM15" s="18"/>
      <c r="CO15" s="44">
        <f t="shared" si="4"/>
        <v>7</v>
      </c>
      <c r="CP15" s="35"/>
      <c r="CQ15" s="18"/>
      <c r="CR15" s="89"/>
      <c r="CS15" s="89"/>
      <c r="CT15" s="89"/>
      <c r="CU15" s="18"/>
      <c r="CV15" s="18"/>
      <c r="CW15" s="38"/>
      <c r="CX15" s="18"/>
      <c r="CY15" s="18"/>
      <c r="CZ15" s="18"/>
      <c r="DA15" s="18"/>
      <c r="DB15" s="18"/>
      <c r="DC15" s="18"/>
      <c r="DD15" s="39"/>
      <c r="DE15" s="18"/>
      <c r="DF15" s="18"/>
      <c r="DG15" s="18"/>
      <c r="DH15" s="18"/>
      <c r="DI15" s="18"/>
      <c r="DJ15" s="18"/>
    </row>
    <row r="16" spans="1:114" ht="23.25" x14ac:dyDescent="0.35">
      <c r="A16" s="44">
        <f t="shared" si="0"/>
        <v>8</v>
      </c>
      <c r="B16" s="35"/>
      <c r="C16" s="18"/>
      <c r="D16" s="89"/>
      <c r="E16" s="89"/>
      <c r="F16" s="89"/>
      <c r="G16" s="18"/>
      <c r="H16" s="18"/>
      <c r="I16" s="38"/>
      <c r="J16" s="18"/>
      <c r="K16" s="18"/>
      <c r="L16" s="18"/>
      <c r="M16" s="18"/>
      <c r="N16" s="18"/>
      <c r="O16" s="18"/>
      <c r="P16" s="39"/>
      <c r="Q16" s="18"/>
      <c r="R16" s="18"/>
      <c r="S16" s="18"/>
      <c r="T16" s="18"/>
      <c r="U16" s="18"/>
      <c r="V16" s="18"/>
      <c r="X16" s="44">
        <f t="shared" si="1"/>
        <v>8</v>
      </c>
      <c r="Y16" s="35"/>
      <c r="Z16" s="18"/>
      <c r="AA16" s="89"/>
      <c r="AB16" s="89"/>
      <c r="AC16" s="89"/>
      <c r="AD16" s="18"/>
      <c r="AE16" s="18"/>
      <c r="AF16" s="38"/>
      <c r="AG16" s="18"/>
      <c r="AH16" s="18"/>
      <c r="AI16" s="18"/>
      <c r="AJ16" s="18"/>
      <c r="AK16" s="18"/>
      <c r="AL16" s="18"/>
      <c r="AM16" s="39"/>
      <c r="AN16" s="18"/>
      <c r="AO16" s="18"/>
      <c r="AP16" s="18"/>
      <c r="AQ16" s="18"/>
      <c r="AR16" s="18"/>
      <c r="AS16" s="18"/>
      <c r="AU16" s="44">
        <f t="shared" si="2"/>
        <v>8</v>
      </c>
      <c r="AV16" s="35"/>
      <c r="AW16" s="18"/>
      <c r="AX16" s="89"/>
      <c r="AY16" s="89"/>
      <c r="AZ16" s="89"/>
      <c r="BA16" s="18"/>
      <c r="BB16" s="18"/>
      <c r="BC16" s="38"/>
      <c r="BD16" s="18"/>
      <c r="BE16" s="18"/>
      <c r="BF16" s="18"/>
      <c r="BG16" s="18"/>
      <c r="BH16" s="18"/>
      <c r="BI16" s="18"/>
      <c r="BJ16" s="39"/>
      <c r="BK16" s="18"/>
      <c r="BL16" s="18"/>
      <c r="BM16" s="18"/>
      <c r="BN16" s="18"/>
      <c r="BO16" s="18"/>
      <c r="BP16" s="18"/>
      <c r="BR16" s="44">
        <f t="shared" si="3"/>
        <v>8</v>
      </c>
      <c r="BS16" s="35"/>
      <c r="BT16" s="18"/>
      <c r="BU16" s="89"/>
      <c r="BV16" s="89"/>
      <c r="BW16" s="89"/>
      <c r="BX16" s="18"/>
      <c r="BY16" s="18"/>
      <c r="BZ16" s="38"/>
      <c r="CA16" s="18"/>
      <c r="CB16" s="18"/>
      <c r="CC16" s="18"/>
      <c r="CD16" s="18"/>
      <c r="CE16" s="18"/>
      <c r="CF16" s="18"/>
      <c r="CG16" s="39"/>
      <c r="CH16" s="18"/>
      <c r="CI16" s="18"/>
      <c r="CJ16" s="18"/>
      <c r="CK16" s="18"/>
      <c r="CL16" s="18"/>
      <c r="CM16" s="18"/>
      <c r="CO16" s="44">
        <f t="shared" si="4"/>
        <v>8</v>
      </c>
      <c r="CP16" s="35"/>
      <c r="CQ16" s="18"/>
      <c r="CR16" s="89"/>
      <c r="CS16" s="89"/>
      <c r="CT16" s="89"/>
      <c r="CU16" s="18"/>
      <c r="CV16" s="18"/>
      <c r="CW16" s="38"/>
      <c r="CX16" s="18"/>
      <c r="CY16" s="18"/>
      <c r="CZ16" s="18"/>
      <c r="DA16" s="18"/>
      <c r="DB16" s="18"/>
      <c r="DC16" s="18"/>
      <c r="DD16" s="39"/>
      <c r="DE16" s="18"/>
      <c r="DF16" s="18"/>
      <c r="DG16" s="18"/>
      <c r="DH16" s="18"/>
      <c r="DI16" s="18"/>
      <c r="DJ16" s="18"/>
    </row>
    <row r="17" spans="1:114" ht="23.25" x14ac:dyDescent="0.35">
      <c r="A17" s="44">
        <f t="shared" si="0"/>
        <v>9</v>
      </c>
      <c r="B17" s="35"/>
      <c r="C17" s="18"/>
      <c r="D17" s="89"/>
      <c r="E17" s="89"/>
      <c r="F17" s="89"/>
      <c r="G17" s="18"/>
      <c r="H17" s="18"/>
      <c r="I17" s="38"/>
      <c r="J17" s="18"/>
      <c r="K17" s="18"/>
      <c r="L17" s="18"/>
      <c r="M17" s="18"/>
      <c r="N17" s="18"/>
      <c r="O17" s="18"/>
      <c r="P17" s="39"/>
      <c r="Q17" s="18"/>
      <c r="R17" s="18"/>
      <c r="S17" s="18"/>
      <c r="T17" s="18"/>
      <c r="U17" s="18"/>
      <c r="V17" s="18"/>
      <c r="X17" s="44">
        <f t="shared" si="1"/>
        <v>9</v>
      </c>
      <c r="Y17" s="35"/>
      <c r="Z17" s="18"/>
      <c r="AA17" s="89"/>
      <c r="AB17" s="89"/>
      <c r="AC17" s="89"/>
      <c r="AD17" s="18"/>
      <c r="AE17" s="18"/>
      <c r="AF17" s="38"/>
      <c r="AG17" s="18"/>
      <c r="AH17" s="18"/>
      <c r="AI17" s="18"/>
      <c r="AJ17" s="18"/>
      <c r="AK17" s="18"/>
      <c r="AL17" s="18"/>
      <c r="AM17" s="39"/>
      <c r="AN17" s="18"/>
      <c r="AO17" s="18"/>
      <c r="AP17" s="18"/>
      <c r="AQ17" s="18"/>
      <c r="AR17" s="18"/>
      <c r="AS17" s="18"/>
      <c r="AU17" s="44">
        <f t="shared" si="2"/>
        <v>9</v>
      </c>
      <c r="AV17" s="35"/>
      <c r="AW17" s="18"/>
      <c r="AX17" s="89"/>
      <c r="AY17" s="89"/>
      <c r="AZ17" s="89"/>
      <c r="BA17" s="18"/>
      <c r="BB17" s="18"/>
      <c r="BC17" s="38"/>
      <c r="BD17" s="18"/>
      <c r="BE17" s="18"/>
      <c r="BF17" s="18"/>
      <c r="BG17" s="18"/>
      <c r="BH17" s="18"/>
      <c r="BI17" s="18"/>
      <c r="BJ17" s="39"/>
      <c r="BK17" s="18"/>
      <c r="BL17" s="18"/>
      <c r="BM17" s="18"/>
      <c r="BN17" s="18"/>
      <c r="BO17" s="18"/>
      <c r="BP17" s="18"/>
      <c r="BR17" s="44">
        <f t="shared" si="3"/>
        <v>9</v>
      </c>
      <c r="BS17" s="35"/>
      <c r="BT17" s="18"/>
      <c r="BU17" s="89"/>
      <c r="BV17" s="89"/>
      <c r="BW17" s="89"/>
      <c r="BX17" s="18"/>
      <c r="BY17" s="18"/>
      <c r="BZ17" s="38"/>
      <c r="CA17" s="18"/>
      <c r="CB17" s="18"/>
      <c r="CC17" s="18"/>
      <c r="CD17" s="18"/>
      <c r="CE17" s="18"/>
      <c r="CF17" s="18"/>
      <c r="CG17" s="39"/>
      <c r="CH17" s="18"/>
      <c r="CI17" s="18"/>
      <c r="CJ17" s="18"/>
      <c r="CK17" s="18"/>
      <c r="CL17" s="18"/>
      <c r="CM17" s="18"/>
      <c r="CO17" s="44">
        <f t="shared" si="4"/>
        <v>9</v>
      </c>
      <c r="CP17" s="35"/>
      <c r="CQ17" s="18"/>
      <c r="CR17" s="89"/>
      <c r="CS17" s="89"/>
      <c r="CT17" s="89"/>
      <c r="CU17" s="18"/>
      <c r="CV17" s="18"/>
      <c r="CW17" s="38"/>
      <c r="CX17" s="18"/>
      <c r="CY17" s="18"/>
      <c r="CZ17" s="18"/>
      <c r="DA17" s="18"/>
      <c r="DB17" s="18"/>
      <c r="DC17" s="18"/>
      <c r="DD17" s="39"/>
      <c r="DE17" s="18"/>
      <c r="DF17" s="18"/>
      <c r="DG17" s="18"/>
      <c r="DH17" s="18"/>
      <c r="DI17" s="18"/>
      <c r="DJ17" s="18"/>
    </row>
    <row r="18" spans="1:114" ht="23.25" x14ac:dyDescent="0.35">
      <c r="A18" s="44">
        <f t="shared" si="0"/>
        <v>10</v>
      </c>
      <c r="B18" s="35"/>
      <c r="C18" s="18"/>
      <c r="D18" s="89"/>
      <c r="E18" s="89"/>
      <c r="F18" s="89"/>
      <c r="G18" s="18"/>
      <c r="H18" s="18"/>
      <c r="I18" s="38"/>
      <c r="J18" s="18"/>
      <c r="K18" s="18"/>
      <c r="L18" s="18"/>
      <c r="M18" s="18"/>
      <c r="N18" s="18"/>
      <c r="O18" s="18"/>
      <c r="P18" s="39"/>
      <c r="Q18" s="18"/>
      <c r="R18" s="18"/>
      <c r="S18" s="18"/>
      <c r="T18" s="18"/>
      <c r="U18" s="18"/>
      <c r="V18" s="18"/>
      <c r="X18" s="44">
        <f t="shared" si="1"/>
        <v>10</v>
      </c>
      <c r="Y18" s="35"/>
      <c r="Z18" s="18"/>
      <c r="AA18" s="89"/>
      <c r="AB18" s="89"/>
      <c r="AC18" s="89"/>
      <c r="AD18" s="18"/>
      <c r="AE18" s="18"/>
      <c r="AF18" s="38"/>
      <c r="AG18" s="18"/>
      <c r="AH18" s="18"/>
      <c r="AI18" s="18"/>
      <c r="AJ18" s="18"/>
      <c r="AK18" s="18"/>
      <c r="AL18" s="18"/>
      <c r="AM18" s="39"/>
      <c r="AN18" s="18"/>
      <c r="AO18" s="18"/>
      <c r="AP18" s="18"/>
      <c r="AQ18" s="18"/>
      <c r="AR18" s="18"/>
      <c r="AS18" s="18"/>
      <c r="AU18" s="44">
        <f t="shared" si="2"/>
        <v>10</v>
      </c>
      <c r="AV18" s="35"/>
      <c r="AW18" s="18"/>
      <c r="AX18" s="89"/>
      <c r="AY18" s="89"/>
      <c r="AZ18" s="89"/>
      <c r="BA18" s="18"/>
      <c r="BB18" s="18"/>
      <c r="BC18" s="38"/>
      <c r="BD18" s="18"/>
      <c r="BE18" s="18"/>
      <c r="BF18" s="18"/>
      <c r="BG18" s="18"/>
      <c r="BH18" s="18"/>
      <c r="BI18" s="18"/>
      <c r="BJ18" s="39"/>
      <c r="BK18" s="18"/>
      <c r="BL18" s="18"/>
      <c r="BM18" s="18"/>
      <c r="BN18" s="18"/>
      <c r="BO18" s="18"/>
      <c r="BP18" s="18"/>
      <c r="BR18" s="44">
        <f t="shared" si="3"/>
        <v>10</v>
      </c>
      <c r="BS18" s="35"/>
      <c r="BT18" s="18"/>
      <c r="BU18" s="89"/>
      <c r="BV18" s="89"/>
      <c r="BW18" s="89"/>
      <c r="BX18" s="18"/>
      <c r="BY18" s="18"/>
      <c r="BZ18" s="38"/>
      <c r="CA18" s="18"/>
      <c r="CB18" s="18"/>
      <c r="CC18" s="18"/>
      <c r="CD18" s="18"/>
      <c r="CE18" s="18"/>
      <c r="CF18" s="18"/>
      <c r="CG18" s="39"/>
      <c r="CH18" s="18"/>
      <c r="CI18" s="18"/>
      <c r="CJ18" s="18"/>
      <c r="CK18" s="18"/>
      <c r="CL18" s="18"/>
      <c r="CM18" s="18"/>
      <c r="CO18" s="44">
        <f t="shared" si="4"/>
        <v>10</v>
      </c>
      <c r="CP18" s="35"/>
      <c r="CQ18" s="18"/>
      <c r="CR18" s="89"/>
      <c r="CS18" s="89"/>
      <c r="CT18" s="89"/>
      <c r="CU18" s="18"/>
      <c r="CV18" s="18"/>
      <c r="CW18" s="38"/>
      <c r="CX18" s="18"/>
      <c r="CY18" s="18"/>
      <c r="CZ18" s="18"/>
      <c r="DA18" s="18"/>
      <c r="DB18" s="18"/>
      <c r="DC18" s="18"/>
      <c r="DD18" s="39"/>
      <c r="DE18" s="18"/>
      <c r="DF18" s="18"/>
      <c r="DG18" s="18"/>
      <c r="DH18" s="18"/>
      <c r="DI18" s="18"/>
      <c r="DJ18" s="18"/>
    </row>
    <row r="19" spans="1:114" ht="23.25" x14ac:dyDescent="0.35">
      <c r="A19" s="44">
        <f t="shared" si="0"/>
        <v>11</v>
      </c>
      <c r="B19" s="35"/>
      <c r="C19" s="18"/>
      <c r="D19" s="89"/>
      <c r="E19" s="89"/>
      <c r="F19" s="89"/>
      <c r="G19" s="18"/>
      <c r="H19" s="18"/>
      <c r="I19" s="38"/>
      <c r="J19" s="18"/>
      <c r="K19" s="18"/>
      <c r="L19" s="18"/>
      <c r="M19" s="18"/>
      <c r="N19" s="18"/>
      <c r="O19" s="18"/>
      <c r="P19" s="39"/>
      <c r="Q19" s="18"/>
      <c r="R19" s="18"/>
      <c r="S19" s="18"/>
      <c r="T19" s="18"/>
      <c r="U19" s="18"/>
      <c r="V19" s="18"/>
      <c r="X19" s="44">
        <f t="shared" si="1"/>
        <v>11</v>
      </c>
      <c r="Y19" s="35"/>
      <c r="Z19" s="18"/>
      <c r="AA19" s="89"/>
      <c r="AB19" s="89"/>
      <c r="AC19" s="89"/>
      <c r="AD19" s="18"/>
      <c r="AE19" s="18"/>
      <c r="AF19" s="38"/>
      <c r="AG19" s="18"/>
      <c r="AH19" s="18"/>
      <c r="AI19" s="18"/>
      <c r="AJ19" s="18"/>
      <c r="AK19" s="18"/>
      <c r="AL19" s="18"/>
      <c r="AM19" s="39"/>
      <c r="AN19" s="18"/>
      <c r="AO19" s="18"/>
      <c r="AP19" s="18"/>
      <c r="AQ19" s="18"/>
      <c r="AR19" s="18"/>
      <c r="AS19" s="18"/>
      <c r="AU19" s="44">
        <f t="shared" si="2"/>
        <v>11</v>
      </c>
      <c r="AV19" s="35"/>
      <c r="AW19" s="18"/>
      <c r="AX19" s="89"/>
      <c r="AY19" s="89"/>
      <c r="AZ19" s="89"/>
      <c r="BA19" s="18"/>
      <c r="BB19" s="18"/>
      <c r="BC19" s="38"/>
      <c r="BD19" s="18"/>
      <c r="BE19" s="18"/>
      <c r="BF19" s="18"/>
      <c r="BG19" s="18"/>
      <c r="BH19" s="18"/>
      <c r="BI19" s="18"/>
      <c r="BJ19" s="39"/>
      <c r="BK19" s="18"/>
      <c r="BL19" s="18"/>
      <c r="BM19" s="18"/>
      <c r="BN19" s="18"/>
      <c r="BO19" s="18"/>
      <c r="BP19" s="18"/>
      <c r="BR19" s="44">
        <f t="shared" si="3"/>
        <v>11</v>
      </c>
      <c r="BS19" s="35"/>
      <c r="BT19" s="18"/>
      <c r="BU19" s="89"/>
      <c r="BV19" s="89"/>
      <c r="BW19" s="89"/>
      <c r="BX19" s="18"/>
      <c r="BY19" s="18"/>
      <c r="BZ19" s="38"/>
      <c r="CA19" s="18"/>
      <c r="CB19" s="18"/>
      <c r="CC19" s="18"/>
      <c r="CD19" s="18"/>
      <c r="CE19" s="18"/>
      <c r="CF19" s="18"/>
      <c r="CG19" s="39"/>
      <c r="CH19" s="18"/>
      <c r="CI19" s="18"/>
      <c r="CJ19" s="18"/>
      <c r="CK19" s="18"/>
      <c r="CL19" s="18"/>
      <c r="CM19" s="18"/>
      <c r="CO19" s="44">
        <f t="shared" si="4"/>
        <v>11</v>
      </c>
      <c r="CP19" s="35"/>
      <c r="CQ19" s="18"/>
      <c r="CR19" s="89"/>
      <c r="CS19" s="89"/>
      <c r="CT19" s="89"/>
      <c r="CU19" s="18"/>
      <c r="CV19" s="18"/>
      <c r="CW19" s="38"/>
      <c r="CX19" s="18"/>
      <c r="CY19" s="18"/>
      <c r="CZ19" s="18"/>
      <c r="DA19" s="18"/>
      <c r="DB19" s="18"/>
      <c r="DC19" s="18"/>
      <c r="DD19" s="39"/>
      <c r="DE19" s="18"/>
      <c r="DF19" s="18"/>
      <c r="DG19" s="18"/>
      <c r="DH19" s="18"/>
      <c r="DI19" s="18"/>
      <c r="DJ19" s="18"/>
    </row>
    <row r="20" spans="1:114" ht="23.25" x14ac:dyDescent="0.35">
      <c r="A20" s="44">
        <f t="shared" si="0"/>
        <v>12</v>
      </c>
      <c r="B20" s="35"/>
      <c r="C20" s="18"/>
      <c r="D20" s="89"/>
      <c r="E20" s="89"/>
      <c r="F20" s="89"/>
      <c r="G20" s="18"/>
      <c r="H20" s="18"/>
      <c r="I20" s="38"/>
      <c r="J20" s="18"/>
      <c r="K20" s="18"/>
      <c r="L20" s="18"/>
      <c r="M20" s="18"/>
      <c r="N20" s="18"/>
      <c r="O20" s="18"/>
      <c r="P20" s="39"/>
      <c r="Q20" s="18"/>
      <c r="R20" s="18"/>
      <c r="S20" s="18"/>
      <c r="T20" s="18"/>
      <c r="U20" s="18"/>
      <c r="V20" s="18"/>
      <c r="X20" s="44">
        <f t="shared" si="1"/>
        <v>12</v>
      </c>
      <c r="Y20" s="35"/>
      <c r="Z20" s="18"/>
      <c r="AA20" s="89"/>
      <c r="AB20" s="89"/>
      <c r="AC20" s="89"/>
      <c r="AD20" s="18"/>
      <c r="AE20" s="18"/>
      <c r="AF20" s="38"/>
      <c r="AG20" s="18"/>
      <c r="AH20" s="18"/>
      <c r="AI20" s="18"/>
      <c r="AJ20" s="18"/>
      <c r="AK20" s="18"/>
      <c r="AL20" s="18"/>
      <c r="AM20" s="39"/>
      <c r="AN20" s="18"/>
      <c r="AO20" s="18"/>
      <c r="AP20" s="18"/>
      <c r="AQ20" s="18"/>
      <c r="AR20" s="18"/>
      <c r="AS20" s="18"/>
      <c r="AU20" s="44">
        <f t="shared" si="2"/>
        <v>12</v>
      </c>
      <c r="AV20" s="35"/>
      <c r="AW20" s="18"/>
      <c r="AX20" s="89"/>
      <c r="AY20" s="89"/>
      <c r="AZ20" s="89"/>
      <c r="BA20" s="18"/>
      <c r="BB20" s="18"/>
      <c r="BC20" s="38"/>
      <c r="BD20" s="18"/>
      <c r="BE20" s="18"/>
      <c r="BF20" s="18"/>
      <c r="BG20" s="18"/>
      <c r="BH20" s="18"/>
      <c r="BI20" s="18"/>
      <c r="BJ20" s="39"/>
      <c r="BK20" s="18"/>
      <c r="BL20" s="18"/>
      <c r="BM20" s="18"/>
      <c r="BN20" s="18"/>
      <c r="BO20" s="18"/>
      <c r="BP20" s="18"/>
      <c r="BR20" s="44">
        <f t="shared" si="3"/>
        <v>12</v>
      </c>
      <c r="BS20" s="35"/>
      <c r="BT20" s="18"/>
      <c r="BU20" s="89"/>
      <c r="BV20" s="89"/>
      <c r="BW20" s="89"/>
      <c r="BX20" s="18"/>
      <c r="BY20" s="18"/>
      <c r="BZ20" s="38"/>
      <c r="CA20" s="18"/>
      <c r="CB20" s="18"/>
      <c r="CC20" s="18"/>
      <c r="CD20" s="18"/>
      <c r="CE20" s="18"/>
      <c r="CF20" s="18"/>
      <c r="CG20" s="39"/>
      <c r="CH20" s="18"/>
      <c r="CI20" s="18"/>
      <c r="CJ20" s="18"/>
      <c r="CK20" s="18"/>
      <c r="CL20" s="18"/>
      <c r="CM20" s="18"/>
      <c r="CO20" s="44">
        <f t="shared" si="4"/>
        <v>12</v>
      </c>
      <c r="CP20" s="35"/>
      <c r="CQ20" s="18"/>
      <c r="CR20" s="89"/>
      <c r="CS20" s="89"/>
      <c r="CT20" s="89"/>
      <c r="CU20" s="18"/>
      <c r="CV20" s="18"/>
      <c r="CW20" s="38"/>
      <c r="CX20" s="18"/>
      <c r="CY20" s="18"/>
      <c r="CZ20" s="18"/>
      <c r="DA20" s="18"/>
      <c r="DB20" s="18"/>
      <c r="DC20" s="18"/>
      <c r="DD20" s="39"/>
      <c r="DE20" s="18"/>
      <c r="DF20" s="18"/>
      <c r="DG20" s="18"/>
      <c r="DH20" s="18"/>
      <c r="DI20" s="18"/>
      <c r="DJ20" s="18"/>
    </row>
    <row r="21" spans="1:114" ht="23.25" x14ac:dyDescent="0.35">
      <c r="A21" s="44">
        <f t="shared" si="0"/>
        <v>13</v>
      </c>
      <c r="B21" s="35"/>
      <c r="C21" s="18"/>
      <c r="D21" s="89"/>
      <c r="E21" s="89"/>
      <c r="F21" s="89"/>
      <c r="G21" s="18"/>
      <c r="H21" s="18"/>
      <c r="I21" s="38"/>
      <c r="J21" s="18"/>
      <c r="K21" s="18"/>
      <c r="L21" s="18"/>
      <c r="M21" s="18"/>
      <c r="N21" s="18"/>
      <c r="O21" s="18"/>
      <c r="P21" s="39"/>
      <c r="Q21" s="18"/>
      <c r="R21" s="18"/>
      <c r="S21" s="18"/>
      <c r="T21" s="18"/>
      <c r="U21" s="18"/>
      <c r="V21" s="18"/>
      <c r="X21" s="44">
        <f t="shared" si="1"/>
        <v>13</v>
      </c>
      <c r="Y21" s="35"/>
      <c r="Z21" s="18"/>
      <c r="AA21" s="89"/>
      <c r="AB21" s="89"/>
      <c r="AC21" s="89"/>
      <c r="AD21" s="18"/>
      <c r="AE21" s="18"/>
      <c r="AF21" s="38"/>
      <c r="AG21" s="18"/>
      <c r="AH21" s="18"/>
      <c r="AI21" s="18"/>
      <c r="AJ21" s="18"/>
      <c r="AK21" s="18"/>
      <c r="AL21" s="18"/>
      <c r="AM21" s="39"/>
      <c r="AN21" s="18"/>
      <c r="AO21" s="18"/>
      <c r="AP21" s="18"/>
      <c r="AQ21" s="18"/>
      <c r="AR21" s="18"/>
      <c r="AS21" s="18"/>
      <c r="AU21" s="44">
        <f t="shared" si="2"/>
        <v>13</v>
      </c>
      <c r="AV21" s="35"/>
      <c r="AW21" s="18"/>
      <c r="AX21" s="89"/>
      <c r="AY21" s="89"/>
      <c r="AZ21" s="89"/>
      <c r="BA21" s="18"/>
      <c r="BB21" s="18"/>
      <c r="BC21" s="38"/>
      <c r="BD21" s="18"/>
      <c r="BE21" s="18"/>
      <c r="BF21" s="18"/>
      <c r="BG21" s="18"/>
      <c r="BH21" s="18"/>
      <c r="BI21" s="18"/>
      <c r="BJ21" s="39"/>
      <c r="BK21" s="18"/>
      <c r="BL21" s="18"/>
      <c r="BM21" s="18"/>
      <c r="BN21" s="18"/>
      <c r="BO21" s="18"/>
      <c r="BP21" s="18"/>
      <c r="BR21" s="44">
        <f t="shared" si="3"/>
        <v>13</v>
      </c>
      <c r="BS21" s="35"/>
      <c r="BT21" s="18"/>
      <c r="BU21" s="89"/>
      <c r="BV21" s="89"/>
      <c r="BW21" s="89"/>
      <c r="BX21" s="18"/>
      <c r="BY21" s="18"/>
      <c r="BZ21" s="38"/>
      <c r="CA21" s="18"/>
      <c r="CB21" s="18"/>
      <c r="CC21" s="18"/>
      <c r="CD21" s="18"/>
      <c r="CE21" s="18"/>
      <c r="CF21" s="18"/>
      <c r="CG21" s="39"/>
      <c r="CH21" s="18"/>
      <c r="CI21" s="18"/>
      <c r="CJ21" s="18"/>
      <c r="CK21" s="18"/>
      <c r="CL21" s="18"/>
      <c r="CM21" s="18"/>
      <c r="CO21" s="44">
        <f t="shared" si="4"/>
        <v>13</v>
      </c>
      <c r="CP21" s="35"/>
      <c r="CQ21" s="18"/>
      <c r="CR21" s="89"/>
      <c r="CS21" s="89"/>
      <c r="CT21" s="89"/>
      <c r="CU21" s="18"/>
      <c r="CV21" s="18"/>
      <c r="CW21" s="38"/>
      <c r="CX21" s="18"/>
      <c r="CY21" s="18"/>
      <c r="CZ21" s="18"/>
      <c r="DA21" s="18"/>
      <c r="DB21" s="18"/>
      <c r="DC21" s="18"/>
      <c r="DD21" s="39"/>
      <c r="DE21" s="18"/>
      <c r="DF21" s="18"/>
      <c r="DG21" s="18"/>
      <c r="DH21" s="18"/>
      <c r="DI21" s="18"/>
      <c r="DJ21" s="18"/>
    </row>
    <row r="22" spans="1:114" ht="23.25" x14ac:dyDescent="0.35">
      <c r="A22" s="44">
        <f t="shared" si="0"/>
        <v>14</v>
      </c>
      <c r="B22" s="35"/>
      <c r="C22" s="18"/>
      <c r="D22" s="89"/>
      <c r="E22" s="89"/>
      <c r="F22" s="89"/>
      <c r="G22" s="18"/>
      <c r="H22" s="18"/>
      <c r="I22" s="38"/>
      <c r="J22" s="18"/>
      <c r="K22" s="18"/>
      <c r="L22" s="18"/>
      <c r="M22" s="18"/>
      <c r="N22" s="18"/>
      <c r="O22" s="18"/>
      <c r="P22" s="39"/>
      <c r="Q22" s="18"/>
      <c r="R22" s="18"/>
      <c r="S22" s="18"/>
      <c r="T22" s="18"/>
      <c r="U22" s="18"/>
      <c r="V22" s="18"/>
      <c r="X22" s="44">
        <f t="shared" si="1"/>
        <v>14</v>
      </c>
      <c r="Y22" s="35"/>
      <c r="Z22" s="18"/>
      <c r="AA22" s="89"/>
      <c r="AB22" s="89"/>
      <c r="AC22" s="89"/>
      <c r="AD22" s="18"/>
      <c r="AE22" s="18"/>
      <c r="AF22" s="38"/>
      <c r="AG22" s="18"/>
      <c r="AH22" s="18"/>
      <c r="AI22" s="18"/>
      <c r="AJ22" s="18"/>
      <c r="AK22" s="18"/>
      <c r="AL22" s="18"/>
      <c r="AM22" s="39"/>
      <c r="AN22" s="18"/>
      <c r="AO22" s="18"/>
      <c r="AP22" s="18"/>
      <c r="AQ22" s="18"/>
      <c r="AR22" s="18"/>
      <c r="AS22" s="18"/>
      <c r="AU22" s="44">
        <f t="shared" si="2"/>
        <v>14</v>
      </c>
      <c r="AV22" s="35"/>
      <c r="AW22" s="18"/>
      <c r="AX22" s="89"/>
      <c r="AY22" s="89"/>
      <c r="AZ22" s="89"/>
      <c r="BA22" s="18"/>
      <c r="BB22" s="18"/>
      <c r="BC22" s="38"/>
      <c r="BD22" s="18"/>
      <c r="BE22" s="18"/>
      <c r="BF22" s="18"/>
      <c r="BG22" s="18"/>
      <c r="BH22" s="18"/>
      <c r="BI22" s="18"/>
      <c r="BJ22" s="39"/>
      <c r="BK22" s="18"/>
      <c r="BL22" s="18"/>
      <c r="BM22" s="18"/>
      <c r="BN22" s="18"/>
      <c r="BO22" s="18"/>
      <c r="BP22" s="18"/>
      <c r="BR22" s="44">
        <f t="shared" si="3"/>
        <v>14</v>
      </c>
      <c r="BS22" s="35"/>
      <c r="BT22" s="18"/>
      <c r="BU22" s="89"/>
      <c r="BV22" s="89"/>
      <c r="BW22" s="89"/>
      <c r="BX22" s="18"/>
      <c r="BY22" s="18"/>
      <c r="BZ22" s="38"/>
      <c r="CA22" s="18"/>
      <c r="CB22" s="18"/>
      <c r="CC22" s="18"/>
      <c r="CD22" s="18"/>
      <c r="CE22" s="18"/>
      <c r="CF22" s="18"/>
      <c r="CG22" s="39"/>
      <c r="CH22" s="18"/>
      <c r="CI22" s="18"/>
      <c r="CJ22" s="18"/>
      <c r="CK22" s="18"/>
      <c r="CL22" s="18"/>
      <c r="CM22" s="18"/>
      <c r="CO22" s="44">
        <f t="shared" si="4"/>
        <v>14</v>
      </c>
      <c r="CP22" s="35"/>
      <c r="CQ22" s="18"/>
      <c r="CR22" s="89"/>
      <c r="CS22" s="89"/>
      <c r="CT22" s="89"/>
      <c r="CU22" s="18"/>
      <c r="CV22" s="18"/>
      <c r="CW22" s="38"/>
      <c r="CX22" s="18"/>
      <c r="CY22" s="18"/>
      <c r="CZ22" s="18"/>
      <c r="DA22" s="18"/>
      <c r="DB22" s="18"/>
      <c r="DC22" s="18"/>
      <c r="DD22" s="39"/>
      <c r="DE22" s="18"/>
      <c r="DF22" s="18"/>
      <c r="DG22" s="18"/>
      <c r="DH22" s="18"/>
      <c r="DI22" s="18"/>
      <c r="DJ22" s="18"/>
    </row>
    <row r="23" spans="1:114" ht="23.25" x14ac:dyDescent="0.35">
      <c r="A23" s="44">
        <f t="shared" si="0"/>
        <v>15</v>
      </c>
      <c r="B23" s="35"/>
      <c r="C23" s="18"/>
      <c r="D23" s="89"/>
      <c r="E23" s="89"/>
      <c r="F23" s="89"/>
      <c r="G23" s="18"/>
      <c r="H23" s="18"/>
      <c r="I23" s="38"/>
      <c r="J23" s="18"/>
      <c r="K23" s="18"/>
      <c r="L23" s="18"/>
      <c r="M23" s="18"/>
      <c r="N23" s="18"/>
      <c r="O23" s="18"/>
      <c r="P23" s="39"/>
      <c r="Q23" s="18"/>
      <c r="R23" s="18"/>
      <c r="S23" s="18"/>
      <c r="T23" s="18"/>
      <c r="U23" s="18"/>
      <c r="V23" s="18"/>
      <c r="X23" s="44">
        <f t="shared" si="1"/>
        <v>15</v>
      </c>
      <c r="Y23" s="35"/>
      <c r="Z23" s="18"/>
      <c r="AA23" s="89"/>
      <c r="AB23" s="89"/>
      <c r="AC23" s="89"/>
      <c r="AD23" s="18"/>
      <c r="AE23" s="18"/>
      <c r="AF23" s="38"/>
      <c r="AG23" s="18"/>
      <c r="AH23" s="18"/>
      <c r="AI23" s="18"/>
      <c r="AJ23" s="18"/>
      <c r="AK23" s="18"/>
      <c r="AL23" s="18"/>
      <c r="AM23" s="39"/>
      <c r="AN23" s="18"/>
      <c r="AO23" s="18"/>
      <c r="AP23" s="18"/>
      <c r="AQ23" s="18"/>
      <c r="AR23" s="18"/>
      <c r="AS23" s="18"/>
      <c r="AU23" s="44">
        <f t="shared" si="2"/>
        <v>15</v>
      </c>
      <c r="AV23" s="35"/>
      <c r="AW23" s="18"/>
      <c r="AX23" s="89"/>
      <c r="AY23" s="89"/>
      <c r="AZ23" s="89"/>
      <c r="BA23" s="18"/>
      <c r="BB23" s="18"/>
      <c r="BC23" s="38"/>
      <c r="BD23" s="18"/>
      <c r="BE23" s="18"/>
      <c r="BF23" s="18"/>
      <c r="BG23" s="18"/>
      <c r="BH23" s="18"/>
      <c r="BI23" s="18"/>
      <c r="BJ23" s="39"/>
      <c r="BK23" s="18"/>
      <c r="BL23" s="18"/>
      <c r="BM23" s="18"/>
      <c r="BN23" s="18"/>
      <c r="BO23" s="18"/>
      <c r="BP23" s="18"/>
      <c r="BR23" s="44">
        <f t="shared" si="3"/>
        <v>15</v>
      </c>
      <c r="BS23" s="35"/>
      <c r="BT23" s="18"/>
      <c r="BU23" s="89"/>
      <c r="BV23" s="89"/>
      <c r="BW23" s="89"/>
      <c r="BX23" s="18"/>
      <c r="BY23" s="18"/>
      <c r="BZ23" s="38"/>
      <c r="CA23" s="18"/>
      <c r="CB23" s="18"/>
      <c r="CC23" s="18"/>
      <c r="CD23" s="18"/>
      <c r="CE23" s="18"/>
      <c r="CF23" s="18"/>
      <c r="CG23" s="39"/>
      <c r="CH23" s="18"/>
      <c r="CI23" s="18"/>
      <c r="CJ23" s="18"/>
      <c r="CK23" s="18"/>
      <c r="CL23" s="18"/>
      <c r="CM23" s="18"/>
      <c r="CO23" s="44">
        <f t="shared" si="4"/>
        <v>15</v>
      </c>
      <c r="CP23" s="35"/>
      <c r="CQ23" s="18"/>
      <c r="CR23" s="89"/>
      <c r="CS23" s="89"/>
      <c r="CT23" s="89"/>
      <c r="CU23" s="18"/>
      <c r="CV23" s="18"/>
      <c r="CW23" s="38"/>
      <c r="CX23" s="18"/>
      <c r="CY23" s="18"/>
      <c r="CZ23" s="18"/>
      <c r="DA23" s="18"/>
      <c r="DB23" s="18"/>
      <c r="DC23" s="18"/>
      <c r="DD23" s="39"/>
      <c r="DE23" s="18"/>
      <c r="DF23" s="18"/>
      <c r="DG23" s="18"/>
      <c r="DH23" s="18"/>
      <c r="DI23" s="18"/>
      <c r="DJ23" s="18"/>
    </row>
    <row r="24" spans="1:114" ht="23.25" x14ac:dyDescent="0.35">
      <c r="A24" s="44">
        <f t="shared" si="0"/>
        <v>16</v>
      </c>
      <c r="B24" s="35"/>
      <c r="C24" s="18"/>
      <c r="D24" s="89"/>
      <c r="E24" s="89"/>
      <c r="F24" s="89"/>
      <c r="G24" s="18"/>
      <c r="H24" s="18"/>
      <c r="I24" s="38"/>
      <c r="J24" s="18"/>
      <c r="K24" s="18"/>
      <c r="L24" s="18"/>
      <c r="M24" s="18"/>
      <c r="N24" s="18"/>
      <c r="O24" s="18"/>
      <c r="P24" s="39"/>
      <c r="Q24" s="18"/>
      <c r="R24" s="18"/>
      <c r="S24" s="18"/>
      <c r="T24" s="18"/>
      <c r="U24" s="18"/>
      <c r="V24" s="18"/>
      <c r="X24" s="44">
        <f t="shared" si="1"/>
        <v>16</v>
      </c>
      <c r="Y24" s="35"/>
      <c r="Z24" s="18"/>
      <c r="AA24" s="89"/>
      <c r="AB24" s="89"/>
      <c r="AC24" s="89"/>
      <c r="AD24" s="18"/>
      <c r="AE24" s="18"/>
      <c r="AF24" s="38"/>
      <c r="AG24" s="18"/>
      <c r="AH24" s="18"/>
      <c r="AI24" s="18"/>
      <c r="AJ24" s="18"/>
      <c r="AK24" s="18"/>
      <c r="AL24" s="18"/>
      <c r="AM24" s="39"/>
      <c r="AN24" s="18"/>
      <c r="AO24" s="18"/>
      <c r="AP24" s="18"/>
      <c r="AQ24" s="18"/>
      <c r="AR24" s="18"/>
      <c r="AS24" s="18"/>
      <c r="AU24" s="44">
        <f t="shared" si="2"/>
        <v>16</v>
      </c>
      <c r="AV24" s="35"/>
      <c r="AW24" s="18"/>
      <c r="AX24" s="89"/>
      <c r="AY24" s="89"/>
      <c r="AZ24" s="89"/>
      <c r="BA24" s="18"/>
      <c r="BB24" s="18"/>
      <c r="BC24" s="38"/>
      <c r="BD24" s="18"/>
      <c r="BE24" s="18"/>
      <c r="BF24" s="18"/>
      <c r="BG24" s="18"/>
      <c r="BH24" s="18"/>
      <c r="BI24" s="18"/>
      <c r="BJ24" s="39"/>
      <c r="BK24" s="18"/>
      <c r="BL24" s="18"/>
      <c r="BM24" s="18"/>
      <c r="BN24" s="18"/>
      <c r="BO24" s="18"/>
      <c r="BP24" s="18"/>
      <c r="BR24" s="44">
        <f t="shared" si="3"/>
        <v>16</v>
      </c>
      <c r="BS24" s="35"/>
      <c r="BT24" s="18"/>
      <c r="BU24" s="89"/>
      <c r="BV24" s="89"/>
      <c r="BW24" s="89"/>
      <c r="BX24" s="18"/>
      <c r="BY24" s="18"/>
      <c r="BZ24" s="38"/>
      <c r="CA24" s="18"/>
      <c r="CB24" s="18"/>
      <c r="CC24" s="18"/>
      <c r="CD24" s="18"/>
      <c r="CE24" s="18"/>
      <c r="CF24" s="18"/>
      <c r="CG24" s="39"/>
      <c r="CH24" s="18"/>
      <c r="CI24" s="18"/>
      <c r="CJ24" s="18"/>
      <c r="CK24" s="18"/>
      <c r="CL24" s="18"/>
      <c r="CM24" s="18"/>
      <c r="CO24" s="44">
        <f t="shared" si="4"/>
        <v>16</v>
      </c>
      <c r="CP24" s="35"/>
      <c r="CQ24" s="18"/>
      <c r="CR24" s="89"/>
      <c r="CS24" s="89"/>
      <c r="CT24" s="89"/>
      <c r="CU24" s="18"/>
      <c r="CV24" s="18"/>
      <c r="CW24" s="38"/>
      <c r="CX24" s="18"/>
      <c r="CY24" s="18"/>
      <c r="CZ24" s="18"/>
      <c r="DA24" s="18"/>
      <c r="DB24" s="18"/>
      <c r="DC24" s="18"/>
      <c r="DD24" s="39"/>
      <c r="DE24" s="18"/>
      <c r="DF24" s="18"/>
      <c r="DG24" s="18"/>
      <c r="DH24" s="18"/>
      <c r="DI24" s="18"/>
      <c r="DJ24" s="18"/>
    </row>
    <row r="25" spans="1:114" ht="23.25" x14ac:dyDescent="0.35">
      <c r="A25" s="44">
        <f t="shared" si="0"/>
        <v>17</v>
      </c>
      <c r="B25" s="35"/>
      <c r="C25" s="18"/>
      <c r="D25" s="89"/>
      <c r="E25" s="89"/>
      <c r="F25" s="89"/>
      <c r="G25" s="18"/>
      <c r="H25" s="18"/>
      <c r="I25" s="38"/>
      <c r="J25" s="18"/>
      <c r="K25" s="18"/>
      <c r="L25" s="18"/>
      <c r="M25" s="18"/>
      <c r="N25" s="18"/>
      <c r="O25" s="18"/>
      <c r="P25" s="39"/>
      <c r="Q25" s="18"/>
      <c r="R25" s="18"/>
      <c r="S25" s="18"/>
      <c r="T25" s="18"/>
      <c r="U25" s="18"/>
      <c r="V25" s="18"/>
      <c r="X25" s="44">
        <f t="shared" si="1"/>
        <v>17</v>
      </c>
      <c r="Y25" s="35"/>
      <c r="Z25" s="18"/>
      <c r="AA25" s="89"/>
      <c r="AB25" s="89"/>
      <c r="AC25" s="89"/>
      <c r="AD25" s="18"/>
      <c r="AE25" s="18"/>
      <c r="AF25" s="38"/>
      <c r="AG25" s="18"/>
      <c r="AH25" s="18"/>
      <c r="AI25" s="18"/>
      <c r="AJ25" s="18"/>
      <c r="AK25" s="18"/>
      <c r="AL25" s="18"/>
      <c r="AM25" s="39"/>
      <c r="AN25" s="18"/>
      <c r="AO25" s="18"/>
      <c r="AP25" s="18"/>
      <c r="AQ25" s="18"/>
      <c r="AR25" s="18"/>
      <c r="AS25" s="18"/>
      <c r="AU25" s="44">
        <f t="shared" si="2"/>
        <v>17</v>
      </c>
      <c r="AV25" s="35"/>
      <c r="AW25" s="18"/>
      <c r="AX25" s="89"/>
      <c r="AY25" s="89"/>
      <c r="AZ25" s="89"/>
      <c r="BA25" s="18"/>
      <c r="BB25" s="18"/>
      <c r="BC25" s="38"/>
      <c r="BD25" s="18"/>
      <c r="BE25" s="18"/>
      <c r="BF25" s="18"/>
      <c r="BG25" s="18"/>
      <c r="BH25" s="18"/>
      <c r="BI25" s="18"/>
      <c r="BJ25" s="39"/>
      <c r="BK25" s="18"/>
      <c r="BL25" s="18"/>
      <c r="BM25" s="18"/>
      <c r="BN25" s="18"/>
      <c r="BO25" s="18"/>
      <c r="BP25" s="18"/>
      <c r="BR25" s="44">
        <f t="shared" si="3"/>
        <v>17</v>
      </c>
      <c r="BS25" s="35"/>
      <c r="BT25" s="18"/>
      <c r="BU25" s="89"/>
      <c r="BV25" s="89"/>
      <c r="BW25" s="89"/>
      <c r="BX25" s="18"/>
      <c r="BY25" s="18"/>
      <c r="BZ25" s="38"/>
      <c r="CA25" s="18"/>
      <c r="CB25" s="18"/>
      <c r="CC25" s="18"/>
      <c r="CD25" s="18"/>
      <c r="CE25" s="18"/>
      <c r="CF25" s="18"/>
      <c r="CG25" s="39"/>
      <c r="CH25" s="18"/>
      <c r="CI25" s="18"/>
      <c r="CJ25" s="18"/>
      <c r="CK25" s="18"/>
      <c r="CL25" s="18"/>
      <c r="CM25" s="18"/>
      <c r="CO25" s="44">
        <f t="shared" si="4"/>
        <v>17</v>
      </c>
      <c r="CP25" s="35"/>
      <c r="CQ25" s="18"/>
      <c r="CR25" s="89"/>
      <c r="CS25" s="89"/>
      <c r="CT25" s="89"/>
      <c r="CU25" s="18"/>
      <c r="CV25" s="18"/>
      <c r="CW25" s="38"/>
      <c r="CX25" s="18"/>
      <c r="CY25" s="18"/>
      <c r="CZ25" s="18"/>
      <c r="DA25" s="18"/>
      <c r="DB25" s="18"/>
      <c r="DC25" s="18"/>
      <c r="DD25" s="39"/>
      <c r="DE25" s="18"/>
      <c r="DF25" s="18"/>
      <c r="DG25" s="18"/>
      <c r="DH25" s="18"/>
      <c r="DI25" s="18"/>
      <c r="DJ25" s="18"/>
    </row>
    <row r="26" spans="1:114" ht="23.25" x14ac:dyDescent="0.35">
      <c r="A26" s="44">
        <f t="shared" si="0"/>
        <v>18</v>
      </c>
      <c r="B26" s="35"/>
      <c r="C26" s="18"/>
      <c r="D26" s="89"/>
      <c r="E26" s="89"/>
      <c r="F26" s="89"/>
      <c r="G26" s="18"/>
      <c r="H26" s="18"/>
      <c r="I26" s="38"/>
      <c r="J26" s="18"/>
      <c r="K26" s="18"/>
      <c r="L26" s="18"/>
      <c r="M26" s="18"/>
      <c r="N26" s="18"/>
      <c r="O26" s="18"/>
      <c r="P26" s="39"/>
      <c r="Q26" s="18"/>
      <c r="R26" s="18"/>
      <c r="S26" s="18"/>
      <c r="T26" s="18"/>
      <c r="U26" s="18"/>
      <c r="V26" s="18"/>
      <c r="X26" s="44">
        <f t="shared" si="1"/>
        <v>18</v>
      </c>
      <c r="Y26" s="35"/>
      <c r="Z26" s="18"/>
      <c r="AA26" s="89"/>
      <c r="AB26" s="89"/>
      <c r="AC26" s="89"/>
      <c r="AD26" s="18"/>
      <c r="AE26" s="18"/>
      <c r="AF26" s="38"/>
      <c r="AG26" s="18"/>
      <c r="AH26" s="18"/>
      <c r="AI26" s="18"/>
      <c r="AJ26" s="18"/>
      <c r="AK26" s="18"/>
      <c r="AL26" s="18"/>
      <c r="AM26" s="39"/>
      <c r="AN26" s="18"/>
      <c r="AO26" s="18"/>
      <c r="AP26" s="18"/>
      <c r="AQ26" s="18"/>
      <c r="AR26" s="18"/>
      <c r="AS26" s="18"/>
      <c r="AU26" s="44">
        <f t="shared" si="2"/>
        <v>18</v>
      </c>
      <c r="AV26" s="35"/>
      <c r="AW26" s="18"/>
      <c r="AX26" s="89"/>
      <c r="AY26" s="89"/>
      <c r="AZ26" s="89"/>
      <c r="BA26" s="18"/>
      <c r="BB26" s="18"/>
      <c r="BC26" s="38"/>
      <c r="BD26" s="18"/>
      <c r="BE26" s="18"/>
      <c r="BF26" s="18"/>
      <c r="BG26" s="18"/>
      <c r="BH26" s="18"/>
      <c r="BI26" s="18"/>
      <c r="BJ26" s="39"/>
      <c r="BK26" s="18"/>
      <c r="BL26" s="18"/>
      <c r="BM26" s="18"/>
      <c r="BN26" s="18"/>
      <c r="BO26" s="18"/>
      <c r="BP26" s="18"/>
      <c r="BR26" s="44">
        <f t="shared" si="3"/>
        <v>18</v>
      </c>
      <c r="BS26" s="35"/>
      <c r="BT26" s="18"/>
      <c r="BU26" s="89"/>
      <c r="BV26" s="89"/>
      <c r="BW26" s="89"/>
      <c r="BX26" s="18"/>
      <c r="BY26" s="18"/>
      <c r="BZ26" s="38"/>
      <c r="CA26" s="18"/>
      <c r="CB26" s="18"/>
      <c r="CC26" s="18"/>
      <c r="CD26" s="18"/>
      <c r="CE26" s="18"/>
      <c r="CF26" s="18"/>
      <c r="CG26" s="39"/>
      <c r="CH26" s="18"/>
      <c r="CI26" s="18"/>
      <c r="CJ26" s="18"/>
      <c r="CK26" s="18"/>
      <c r="CL26" s="18"/>
      <c r="CM26" s="18"/>
      <c r="CO26" s="44">
        <f t="shared" si="4"/>
        <v>18</v>
      </c>
      <c r="CP26" s="35"/>
      <c r="CQ26" s="18"/>
      <c r="CR26" s="89"/>
      <c r="CS26" s="89"/>
      <c r="CT26" s="89"/>
      <c r="CU26" s="18"/>
      <c r="CV26" s="18"/>
      <c r="CW26" s="38"/>
      <c r="CX26" s="18"/>
      <c r="CY26" s="18"/>
      <c r="CZ26" s="18"/>
      <c r="DA26" s="18"/>
      <c r="DB26" s="18"/>
      <c r="DC26" s="18"/>
      <c r="DD26" s="39"/>
      <c r="DE26" s="18"/>
      <c r="DF26" s="18"/>
      <c r="DG26" s="18"/>
      <c r="DH26" s="18"/>
      <c r="DI26" s="18"/>
      <c r="DJ26" s="18"/>
    </row>
    <row r="27" spans="1:114" ht="23.25" x14ac:dyDescent="0.35">
      <c r="A27" s="44">
        <f t="shared" si="0"/>
        <v>19</v>
      </c>
      <c r="B27" s="35"/>
      <c r="C27" s="18"/>
      <c r="D27" s="89"/>
      <c r="E27" s="89"/>
      <c r="F27" s="89"/>
      <c r="G27" s="18"/>
      <c r="H27" s="18"/>
      <c r="I27" s="38"/>
      <c r="J27" s="18"/>
      <c r="K27" s="18"/>
      <c r="L27" s="18"/>
      <c r="M27" s="18"/>
      <c r="N27" s="18"/>
      <c r="O27" s="18"/>
      <c r="P27" s="39"/>
      <c r="Q27" s="18"/>
      <c r="R27" s="18"/>
      <c r="S27" s="18"/>
      <c r="T27" s="18"/>
      <c r="U27" s="18"/>
      <c r="V27" s="18"/>
      <c r="X27" s="44">
        <f t="shared" si="1"/>
        <v>19</v>
      </c>
      <c r="Y27" s="35"/>
      <c r="Z27" s="18"/>
      <c r="AA27" s="89"/>
      <c r="AB27" s="89"/>
      <c r="AC27" s="89"/>
      <c r="AD27" s="18"/>
      <c r="AE27" s="18"/>
      <c r="AF27" s="38"/>
      <c r="AG27" s="18"/>
      <c r="AH27" s="18"/>
      <c r="AI27" s="18"/>
      <c r="AJ27" s="18"/>
      <c r="AK27" s="18"/>
      <c r="AL27" s="18"/>
      <c r="AM27" s="39"/>
      <c r="AN27" s="18"/>
      <c r="AO27" s="18"/>
      <c r="AP27" s="18"/>
      <c r="AQ27" s="18"/>
      <c r="AR27" s="18"/>
      <c r="AS27" s="18"/>
      <c r="AU27" s="44">
        <f t="shared" si="2"/>
        <v>19</v>
      </c>
      <c r="AV27" s="35"/>
      <c r="AW27" s="18"/>
      <c r="AX27" s="89"/>
      <c r="AY27" s="89"/>
      <c r="AZ27" s="89"/>
      <c r="BA27" s="18"/>
      <c r="BB27" s="18"/>
      <c r="BC27" s="38"/>
      <c r="BD27" s="18"/>
      <c r="BE27" s="18"/>
      <c r="BF27" s="18"/>
      <c r="BG27" s="18"/>
      <c r="BH27" s="18"/>
      <c r="BI27" s="18"/>
      <c r="BJ27" s="39"/>
      <c r="BK27" s="18"/>
      <c r="BL27" s="18"/>
      <c r="BM27" s="18"/>
      <c r="BN27" s="18"/>
      <c r="BO27" s="18"/>
      <c r="BP27" s="18"/>
      <c r="BR27" s="44">
        <f t="shared" si="3"/>
        <v>19</v>
      </c>
      <c r="BS27" s="35"/>
      <c r="BT27" s="18"/>
      <c r="BU27" s="89"/>
      <c r="BV27" s="89"/>
      <c r="BW27" s="89"/>
      <c r="BX27" s="18"/>
      <c r="BY27" s="18"/>
      <c r="BZ27" s="38"/>
      <c r="CA27" s="18"/>
      <c r="CB27" s="18"/>
      <c r="CC27" s="18"/>
      <c r="CD27" s="18"/>
      <c r="CE27" s="18"/>
      <c r="CF27" s="18"/>
      <c r="CG27" s="39"/>
      <c r="CH27" s="18"/>
      <c r="CI27" s="18"/>
      <c r="CJ27" s="18"/>
      <c r="CK27" s="18"/>
      <c r="CL27" s="18"/>
      <c r="CM27" s="18"/>
      <c r="CO27" s="44">
        <f t="shared" si="4"/>
        <v>19</v>
      </c>
      <c r="CP27" s="35"/>
      <c r="CQ27" s="18"/>
      <c r="CR27" s="89"/>
      <c r="CS27" s="89"/>
      <c r="CT27" s="89"/>
      <c r="CU27" s="18"/>
      <c r="CV27" s="18"/>
      <c r="CW27" s="38"/>
      <c r="CX27" s="18"/>
      <c r="CY27" s="18"/>
      <c r="CZ27" s="18"/>
      <c r="DA27" s="18"/>
      <c r="DB27" s="18"/>
      <c r="DC27" s="18"/>
      <c r="DD27" s="39"/>
      <c r="DE27" s="18"/>
      <c r="DF27" s="18"/>
      <c r="DG27" s="18"/>
      <c r="DH27" s="18"/>
      <c r="DI27" s="18"/>
      <c r="DJ27" s="18"/>
    </row>
    <row r="28" spans="1:114" ht="23.25" x14ac:dyDescent="0.35">
      <c r="A28" s="44">
        <f t="shared" si="0"/>
        <v>20</v>
      </c>
      <c r="B28" s="35"/>
      <c r="C28" s="18"/>
      <c r="D28" s="89"/>
      <c r="E28" s="89"/>
      <c r="F28" s="89"/>
      <c r="G28" s="18"/>
      <c r="H28" s="18"/>
      <c r="I28" s="38"/>
      <c r="J28" s="18"/>
      <c r="K28" s="18"/>
      <c r="L28" s="18"/>
      <c r="M28" s="18"/>
      <c r="N28" s="18"/>
      <c r="O28" s="18"/>
      <c r="P28" s="39"/>
      <c r="Q28" s="18"/>
      <c r="R28" s="18"/>
      <c r="S28" s="18"/>
      <c r="T28" s="18"/>
      <c r="U28" s="18"/>
      <c r="V28" s="18"/>
      <c r="X28" s="44">
        <f t="shared" si="1"/>
        <v>20</v>
      </c>
      <c r="Y28" s="35"/>
      <c r="Z28" s="18"/>
      <c r="AA28" s="89"/>
      <c r="AB28" s="89"/>
      <c r="AC28" s="89"/>
      <c r="AD28" s="18"/>
      <c r="AE28" s="18"/>
      <c r="AF28" s="38"/>
      <c r="AG28" s="18"/>
      <c r="AH28" s="18"/>
      <c r="AI28" s="18"/>
      <c r="AJ28" s="18"/>
      <c r="AK28" s="18"/>
      <c r="AL28" s="18"/>
      <c r="AM28" s="39"/>
      <c r="AN28" s="18"/>
      <c r="AO28" s="18"/>
      <c r="AP28" s="18"/>
      <c r="AQ28" s="18"/>
      <c r="AR28" s="18"/>
      <c r="AS28" s="18"/>
      <c r="AU28" s="44">
        <f t="shared" si="2"/>
        <v>20</v>
      </c>
      <c r="AV28" s="35"/>
      <c r="AW28" s="18"/>
      <c r="AX28" s="89"/>
      <c r="AY28" s="89"/>
      <c r="AZ28" s="89"/>
      <c r="BA28" s="18"/>
      <c r="BB28" s="18"/>
      <c r="BC28" s="38"/>
      <c r="BD28" s="18"/>
      <c r="BE28" s="18"/>
      <c r="BF28" s="18"/>
      <c r="BG28" s="18"/>
      <c r="BH28" s="18"/>
      <c r="BI28" s="18"/>
      <c r="BJ28" s="39"/>
      <c r="BK28" s="18"/>
      <c r="BL28" s="18"/>
      <c r="BM28" s="18"/>
      <c r="BN28" s="18"/>
      <c r="BO28" s="18"/>
      <c r="BP28" s="18"/>
      <c r="BR28" s="44">
        <f t="shared" si="3"/>
        <v>20</v>
      </c>
      <c r="BS28" s="35"/>
      <c r="BT28" s="18"/>
      <c r="BU28" s="89"/>
      <c r="BV28" s="89"/>
      <c r="BW28" s="89"/>
      <c r="BX28" s="18"/>
      <c r="BY28" s="18"/>
      <c r="BZ28" s="38"/>
      <c r="CA28" s="18"/>
      <c r="CB28" s="18"/>
      <c r="CC28" s="18"/>
      <c r="CD28" s="18"/>
      <c r="CE28" s="18"/>
      <c r="CF28" s="18"/>
      <c r="CG28" s="39"/>
      <c r="CH28" s="18"/>
      <c r="CI28" s="18"/>
      <c r="CJ28" s="18"/>
      <c r="CK28" s="18"/>
      <c r="CL28" s="18"/>
      <c r="CM28" s="18"/>
      <c r="CO28" s="44">
        <f t="shared" si="4"/>
        <v>20</v>
      </c>
      <c r="CP28" s="35"/>
      <c r="CQ28" s="18"/>
      <c r="CR28" s="89"/>
      <c r="CS28" s="89"/>
      <c r="CT28" s="89"/>
      <c r="CU28" s="18"/>
      <c r="CV28" s="18"/>
      <c r="CW28" s="38"/>
      <c r="CX28" s="18"/>
      <c r="CY28" s="18"/>
      <c r="CZ28" s="18"/>
      <c r="DA28" s="18"/>
      <c r="DB28" s="18"/>
      <c r="DC28" s="18"/>
      <c r="DD28" s="39"/>
      <c r="DE28" s="18"/>
      <c r="DF28" s="18"/>
      <c r="DG28" s="18"/>
      <c r="DH28" s="18"/>
      <c r="DI28" s="18"/>
      <c r="DJ28" s="18"/>
    </row>
    <row r="29" spans="1:114" ht="23.25" x14ac:dyDescent="0.35">
      <c r="A29" s="44">
        <f t="shared" si="0"/>
        <v>21</v>
      </c>
      <c r="B29" s="35"/>
      <c r="C29" s="18"/>
      <c r="D29" s="89"/>
      <c r="E29" s="89"/>
      <c r="F29" s="89"/>
      <c r="G29" s="18"/>
      <c r="H29" s="18"/>
      <c r="I29" s="38"/>
      <c r="J29" s="18"/>
      <c r="K29" s="18"/>
      <c r="L29" s="18"/>
      <c r="M29" s="18"/>
      <c r="N29" s="18"/>
      <c r="O29" s="18"/>
      <c r="P29" s="39"/>
      <c r="Q29" s="18"/>
      <c r="R29" s="18"/>
      <c r="S29" s="18"/>
      <c r="T29" s="18"/>
      <c r="U29" s="18"/>
      <c r="V29" s="18"/>
      <c r="X29" s="44">
        <f t="shared" si="1"/>
        <v>21</v>
      </c>
      <c r="Y29" s="35"/>
      <c r="Z29" s="18"/>
      <c r="AA29" s="89"/>
      <c r="AB29" s="89"/>
      <c r="AC29" s="89"/>
      <c r="AD29" s="18"/>
      <c r="AE29" s="18"/>
      <c r="AF29" s="38"/>
      <c r="AG29" s="18"/>
      <c r="AH29" s="18"/>
      <c r="AI29" s="18"/>
      <c r="AJ29" s="18"/>
      <c r="AK29" s="18"/>
      <c r="AL29" s="18"/>
      <c r="AM29" s="39"/>
      <c r="AN29" s="18"/>
      <c r="AO29" s="18"/>
      <c r="AP29" s="18"/>
      <c r="AQ29" s="18"/>
      <c r="AR29" s="18"/>
      <c r="AS29" s="18"/>
      <c r="AU29" s="44">
        <f t="shared" si="2"/>
        <v>21</v>
      </c>
      <c r="AV29" s="35"/>
      <c r="AW29" s="18"/>
      <c r="AX29" s="89"/>
      <c r="AY29" s="89"/>
      <c r="AZ29" s="89"/>
      <c r="BA29" s="18"/>
      <c r="BB29" s="18"/>
      <c r="BC29" s="38"/>
      <c r="BD29" s="18"/>
      <c r="BE29" s="18"/>
      <c r="BF29" s="18"/>
      <c r="BG29" s="18"/>
      <c r="BH29" s="18"/>
      <c r="BI29" s="18"/>
      <c r="BJ29" s="39"/>
      <c r="BK29" s="18"/>
      <c r="BL29" s="18"/>
      <c r="BM29" s="18"/>
      <c r="BN29" s="18"/>
      <c r="BO29" s="18"/>
      <c r="BP29" s="18"/>
      <c r="BR29" s="44">
        <f t="shared" si="3"/>
        <v>21</v>
      </c>
      <c r="BS29" s="35"/>
      <c r="BT29" s="18"/>
      <c r="BU29" s="89"/>
      <c r="BV29" s="89"/>
      <c r="BW29" s="89"/>
      <c r="BX29" s="18"/>
      <c r="BY29" s="18"/>
      <c r="BZ29" s="38"/>
      <c r="CA29" s="18"/>
      <c r="CB29" s="18"/>
      <c r="CC29" s="18"/>
      <c r="CD29" s="18"/>
      <c r="CE29" s="18"/>
      <c r="CF29" s="18"/>
      <c r="CG29" s="39"/>
      <c r="CH29" s="18"/>
      <c r="CI29" s="18"/>
      <c r="CJ29" s="18"/>
      <c r="CK29" s="18"/>
      <c r="CL29" s="18"/>
      <c r="CM29" s="18"/>
      <c r="CO29" s="44">
        <f t="shared" si="4"/>
        <v>21</v>
      </c>
      <c r="CP29" s="35"/>
      <c r="CQ29" s="18"/>
      <c r="CR29" s="89"/>
      <c r="CS29" s="89"/>
      <c r="CT29" s="89"/>
      <c r="CU29" s="18"/>
      <c r="CV29" s="18"/>
      <c r="CW29" s="38"/>
      <c r="CX29" s="18"/>
      <c r="CY29" s="18"/>
      <c r="CZ29" s="18"/>
      <c r="DA29" s="18"/>
      <c r="DB29" s="18"/>
      <c r="DC29" s="18"/>
      <c r="DD29" s="39"/>
      <c r="DE29" s="18"/>
      <c r="DF29" s="18"/>
      <c r="DG29" s="18"/>
      <c r="DH29" s="18"/>
      <c r="DI29" s="18"/>
      <c r="DJ29" s="18"/>
    </row>
    <row r="30" spans="1:114" ht="23.25" x14ac:dyDescent="0.35">
      <c r="A30" s="44">
        <f t="shared" si="0"/>
        <v>22</v>
      </c>
      <c r="B30" s="35"/>
      <c r="C30" s="18"/>
      <c r="D30" s="89"/>
      <c r="E30" s="89"/>
      <c r="F30" s="89"/>
      <c r="G30" s="18"/>
      <c r="H30" s="18"/>
      <c r="I30" s="38"/>
      <c r="J30" s="18"/>
      <c r="K30" s="18"/>
      <c r="L30" s="18"/>
      <c r="M30" s="18"/>
      <c r="N30" s="18"/>
      <c r="O30" s="18"/>
      <c r="P30" s="39"/>
      <c r="Q30" s="18"/>
      <c r="R30" s="18"/>
      <c r="S30" s="18"/>
      <c r="T30" s="18"/>
      <c r="U30" s="18"/>
      <c r="V30" s="18"/>
      <c r="X30" s="44">
        <f t="shared" si="1"/>
        <v>22</v>
      </c>
      <c r="Y30" s="35"/>
      <c r="Z30" s="18"/>
      <c r="AA30" s="89"/>
      <c r="AB30" s="89"/>
      <c r="AC30" s="89"/>
      <c r="AD30" s="18"/>
      <c r="AE30" s="18"/>
      <c r="AF30" s="38"/>
      <c r="AG30" s="18"/>
      <c r="AH30" s="18"/>
      <c r="AI30" s="18"/>
      <c r="AJ30" s="18"/>
      <c r="AK30" s="18"/>
      <c r="AL30" s="18"/>
      <c r="AM30" s="39"/>
      <c r="AN30" s="18"/>
      <c r="AO30" s="18"/>
      <c r="AP30" s="18"/>
      <c r="AQ30" s="18"/>
      <c r="AR30" s="18"/>
      <c r="AS30" s="18"/>
      <c r="AU30" s="44">
        <f t="shared" si="2"/>
        <v>22</v>
      </c>
      <c r="AV30" s="35"/>
      <c r="AW30" s="18"/>
      <c r="AX30" s="89"/>
      <c r="AY30" s="89"/>
      <c r="AZ30" s="89"/>
      <c r="BA30" s="18"/>
      <c r="BB30" s="18"/>
      <c r="BC30" s="38"/>
      <c r="BD30" s="18"/>
      <c r="BE30" s="18"/>
      <c r="BF30" s="18"/>
      <c r="BG30" s="18"/>
      <c r="BH30" s="18"/>
      <c r="BI30" s="18"/>
      <c r="BJ30" s="39"/>
      <c r="BK30" s="18"/>
      <c r="BL30" s="18"/>
      <c r="BM30" s="18"/>
      <c r="BN30" s="18"/>
      <c r="BO30" s="18"/>
      <c r="BP30" s="18"/>
      <c r="BR30" s="44">
        <f t="shared" si="3"/>
        <v>22</v>
      </c>
      <c r="BS30" s="35"/>
      <c r="BT30" s="18"/>
      <c r="BU30" s="89"/>
      <c r="BV30" s="89"/>
      <c r="BW30" s="89"/>
      <c r="BX30" s="18"/>
      <c r="BY30" s="18"/>
      <c r="BZ30" s="38"/>
      <c r="CA30" s="18"/>
      <c r="CB30" s="18"/>
      <c r="CC30" s="18"/>
      <c r="CD30" s="18"/>
      <c r="CE30" s="18"/>
      <c r="CF30" s="18"/>
      <c r="CG30" s="39"/>
      <c r="CH30" s="18"/>
      <c r="CI30" s="18"/>
      <c r="CJ30" s="18"/>
      <c r="CK30" s="18"/>
      <c r="CL30" s="18"/>
      <c r="CM30" s="18"/>
      <c r="CO30" s="44">
        <f t="shared" si="4"/>
        <v>22</v>
      </c>
      <c r="CP30" s="35"/>
      <c r="CQ30" s="18"/>
      <c r="CR30" s="89"/>
      <c r="CS30" s="89"/>
      <c r="CT30" s="89"/>
      <c r="CU30" s="18"/>
      <c r="CV30" s="18"/>
      <c r="CW30" s="38"/>
      <c r="CX30" s="18"/>
      <c r="CY30" s="18"/>
      <c r="CZ30" s="18"/>
      <c r="DA30" s="18"/>
      <c r="DB30" s="18"/>
      <c r="DC30" s="18"/>
      <c r="DD30" s="39"/>
      <c r="DE30" s="18"/>
      <c r="DF30" s="18"/>
      <c r="DG30" s="18"/>
      <c r="DH30" s="18"/>
      <c r="DI30" s="18"/>
      <c r="DJ30" s="18"/>
    </row>
    <row r="31" spans="1:114" ht="23.25" x14ac:dyDescent="0.35">
      <c r="A31" s="44">
        <f t="shared" si="0"/>
        <v>23</v>
      </c>
      <c r="B31" s="35"/>
      <c r="C31" s="18"/>
      <c r="D31" s="89"/>
      <c r="E31" s="89"/>
      <c r="F31" s="89"/>
      <c r="G31" s="18"/>
      <c r="H31" s="18"/>
      <c r="I31" s="38"/>
      <c r="J31" s="18"/>
      <c r="K31" s="18"/>
      <c r="L31" s="18"/>
      <c r="M31" s="18"/>
      <c r="N31" s="18"/>
      <c r="O31" s="18"/>
      <c r="P31" s="39"/>
      <c r="Q31" s="18"/>
      <c r="R31" s="18"/>
      <c r="S31" s="18"/>
      <c r="T31" s="18"/>
      <c r="U31" s="18"/>
      <c r="V31" s="18"/>
      <c r="X31" s="44">
        <f t="shared" si="1"/>
        <v>23</v>
      </c>
      <c r="Y31" s="35"/>
      <c r="Z31" s="18"/>
      <c r="AA31" s="89"/>
      <c r="AB31" s="89"/>
      <c r="AC31" s="89"/>
      <c r="AD31" s="18"/>
      <c r="AE31" s="18"/>
      <c r="AF31" s="38"/>
      <c r="AG31" s="18"/>
      <c r="AH31" s="18"/>
      <c r="AI31" s="18"/>
      <c r="AJ31" s="18"/>
      <c r="AK31" s="18"/>
      <c r="AL31" s="18"/>
      <c r="AM31" s="39"/>
      <c r="AN31" s="18"/>
      <c r="AO31" s="18"/>
      <c r="AP31" s="18"/>
      <c r="AQ31" s="18"/>
      <c r="AR31" s="18"/>
      <c r="AS31" s="18"/>
      <c r="AU31" s="44">
        <f t="shared" si="2"/>
        <v>23</v>
      </c>
      <c r="AV31" s="35"/>
      <c r="AW31" s="18"/>
      <c r="AX31" s="89"/>
      <c r="AY31" s="89"/>
      <c r="AZ31" s="89"/>
      <c r="BA31" s="18"/>
      <c r="BB31" s="18"/>
      <c r="BC31" s="38"/>
      <c r="BD31" s="18"/>
      <c r="BE31" s="18"/>
      <c r="BF31" s="18"/>
      <c r="BG31" s="18"/>
      <c r="BH31" s="18"/>
      <c r="BI31" s="18"/>
      <c r="BJ31" s="39"/>
      <c r="BK31" s="18"/>
      <c r="BL31" s="18"/>
      <c r="BM31" s="18"/>
      <c r="BN31" s="18"/>
      <c r="BO31" s="18"/>
      <c r="BP31" s="18"/>
      <c r="BR31" s="44">
        <f t="shared" si="3"/>
        <v>23</v>
      </c>
      <c r="BS31" s="35"/>
      <c r="BT31" s="18"/>
      <c r="BU31" s="89"/>
      <c r="BV31" s="89"/>
      <c r="BW31" s="89"/>
      <c r="BX31" s="18"/>
      <c r="BY31" s="18"/>
      <c r="BZ31" s="38"/>
      <c r="CA31" s="18"/>
      <c r="CB31" s="18"/>
      <c r="CC31" s="18"/>
      <c r="CD31" s="18"/>
      <c r="CE31" s="18"/>
      <c r="CF31" s="18"/>
      <c r="CG31" s="39"/>
      <c r="CH31" s="18"/>
      <c r="CI31" s="18"/>
      <c r="CJ31" s="18"/>
      <c r="CK31" s="18"/>
      <c r="CL31" s="18"/>
      <c r="CM31" s="18"/>
      <c r="CO31" s="44">
        <f t="shared" si="4"/>
        <v>23</v>
      </c>
      <c r="CP31" s="35"/>
      <c r="CQ31" s="18"/>
      <c r="CR31" s="89"/>
      <c r="CS31" s="89"/>
      <c r="CT31" s="89"/>
      <c r="CU31" s="18"/>
      <c r="CV31" s="18"/>
      <c r="CW31" s="38"/>
      <c r="CX31" s="18"/>
      <c r="CY31" s="18"/>
      <c r="CZ31" s="18"/>
      <c r="DA31" s="18"/>
      <c r="DB31" s="18"/>
      <c r="DC31" s="18"/>
      <c r="DD31" s="39"/>
      <c r="DE31" s="18"/>
      <c r="DF31" s="18"/>
      <c r="DG31" s="18"/>
      <c r="DH31" s="18"/>
      <c r="DI31" s="18"/>
      <c r="DJ31" s="18"/>
    </row>
    <row r="32" spans="1:114" ht="23.25" x14ac:dyDescent="0.35">
      <c r="A32" s="44">
        <f t="shared" si="0"/>
        <v>24</v>
      </c>
      <c r="B32" s="35"/>
      <c r="C32" s="18"/>
      <c r="D32" s="89"/>
      <c r="E32" s="89"/>
      <c r="F32" s="89"/>
      <c r="G32" s="18"/>
      <c r="H32" s="18"/>
      <c r="I32" s="38"/>
      <c r="J32" s="18"/>
      <c r="K32" s="18"/>
      <c r="L32" s="18"/>
      <c r="M32" s="18"/>
      <c r="N32" s="18"/>
      <c r="O32" s="18"/>
      <c r="P32" s="39"/>
      <c r="Q32" s="18"/>
      <c r="R32" s="18"/>
      <c r="S32" s="18"/>
      <c r="T32" s="18"/>
      <c r="U32" s="18"/>
      <c r="V32" s="18"/>
      <c r="X32" s="44">
        <f t="shared" si="1"/>
        <v>24</v>
      </c>
      <c r="Y32" s="35"/>
      <c r="Z32" s="18"/>
      <c r="AA32" s="89"/>
      <c r="AB32" s="89"/>
      <c r="AC32" s="89"/>
      <c r="AD32" s="18"/>
      <c r="AE32" s="18"/>
      <c r="AF32" s="38"/>
      <c r="AG32" s="18"/>
      <c r="AH32" s="18"/>
      <c r="AI32" s="18"/>
      <c r="AJ32" s="18"/>
      <c r="AK32" s="18"/>
      <c r="AL32" s="18"/>
      <c r="AM32" s="39"/>
      <c r="AN32" s="18"/>
      <c r="AO32" s="18"/>
      <c r="AP32" s="18"/>
      <c r="AQ32" s="18"/>
      <c r="AR32" s="18"/>
      <c r="AS32" s="18"/>
      <c r="AU32" s="44">
        <f t="shared" si="2"/>
        <v>24</v>
      </c>
      <c r="AV32" s="35"/>
      <c r="AW32" s="18"/>
      <c r="AX32" s="89"/>
      <c r="AY32" s="89"/>
      <c r="AZ32" s="89"/>
      <c r="BA32" s="18"/>
      <c r="BB32" s="18"/>
      <c r="BC32" s="38"/>
      <c r="BD32" s="18"/>
      <c r="BE32" s="18"/>
      <c r="BF32" s="18"/>
      <c r="BG32" s="18"/>
      <c r="BH32" s="18"/>
      <c r="BI32" s="18"/>
      <c r="BJ32" s="39"/>
      <c r="BK32" s="18"/>
      <c r="BL32" s="18"/>
      <c r="BM32" s="18"/>
      <c r="BN32" s="18"/>
      <c r="BO32" s="18"/>
      <c r="BP32" s="18"/>
      <c r="BR32" s="44">
        <f t="shared" si="3"/>
        <v>24</v>
      </c>
      <c r="BS32" s="35"/>
      <c r="BT32" s="18"/>
      <c r="BU32" s="89"/>
      <c r="BV32" s="89"/>
      <c r="BW32" s="89"/>
      <c r="BX32" s="18"/>
      <c r="BY32" s="18"/>
      <c r="BZ32" s="38"/>
      <c r="CA32" s="18"/>
      <c r="CB32" s="18"/>
      <c r="CC32" s="18"/>
      <c r="CD32" s="18"/>
      <c r="CE32" s="18"/>
      <c r="CF32" s="18"/>
      <c r="CG32" s="39"/>
      <c r="CH32" s="18"/>
      <c r="CI32" s="18"/>
      <c r="CJ32" s="18"/>
      <c r="CK32" s="18"/>
      <c r="CL32" s="18"/>
      <c r="CM32" s="18"/>
      <c r="CO32" s="44">
        <f t="shared" si="4"/>
        <v>24</v>
      </c>
      <c r="CP32" s="35"/>
      <c r="CQ32" s="18"/>
      <c r="CR32" s="89"/>
      <c r="CS32" s="89"/>
      <c r="CT32" s="89"/>
      <c r="CU32" s="18"/>
      <c r="CV32" s="18"/>
      <c r="CW32" s="38"/>
      <c r="CX32" s="18"/>
      <c r="CY32" s="18"/>
      <c r="CZ32" s="18"/>
      <c r="DA32" s="18"/>
      <c r="DB32" s="18"/>
      <c r="DC32" s="18"/>
      <c r="DD32" s="39"/>
      <c r="DE32" s="18"/>
      <c r="DF32" s="18"/>
      <c r="DG32" s="18"/>
      <c r="DH32" s="18"/>
      <c r="DI32" s="18"/>
      <c r="DJ32" s="18"/>
    </row>
    <row r="33" spans="1:114" ht="23.25" x14ac:dyDescent="0.35">
      <c r="A33" s="44">
        <f t="shared" si="0"/>
        <v>25</v>
      </c>
      <c r="B33" s="35"/>
      <c r="C33" s="18"/>
      <c r="D33" s="89"/>
      <c r="E33" s="89"/>
      <c r="F33" s="89"/>
      <c r="G33" s="18"/>
      <c r="H33" s="18"/>
      <c r="I33" s="38"/>
      <c r="J33" s="18"/>
      <c r="K33" s="18"/>
      <c r="L33" s="18"/>
      <c r="M33" s="18"/>
      <c r="N33" s="18"/>
      <c r="O33" s="18"/>
      <c r="P33" s="39"/>
      <c r="Q33" s="18"/>
      <c r="R33" s="18"/>
      <c r="S33" s="18"/>
      <c r="T33" s="18"/>
      <c r="U33" s="18"/>
      <c r="V33" s="18"/>
      <c r="X33" s="44">
        <f t="shared" si="1"/>
        <v>25</v>
      </c>
      <c r="Y33" s="35"/>
      <c r="Z33" s="18"/>
      <c r="AA33" s="89"/>
      <c r="AB33" s="89"/>
      <c r="AC33" s="89"/>
      <c r="AD33" s="18"/>
      <c r="AE33" s="18"/>
      <c r="AF33" s="38"/>
      <c r="AG33" s="18"/>
      <c r="AH33" s="18"/>
      <c r="AI33" s="18"/>
      <c r="AJ33" s="18"/>
      <c r="AK33" s="18"/>
      <c r="AL33" s="18"/>
      <c r="AM33" s="39"/>
      <c r="AN33" s="18"/>
      <c r="AO33" s="18"/>
      <c r="AP33" s="18"/>
      <c r="AQ33" s="18"/>
      <c r="AR33" s="18"/>
      <c r="AS33" s="18"/>
      <c r="AU33" s="44">
        <f t="shared" si="2"/>
        <v>25</v>
      </c>
      <c r="AV33" s="35"/>
      <c r="AW33" s="18"/>
      <c r="AX33" s="89"/>
      <c r="AY33" s="89"/>
      <c r="AZ33" s="89"/>
      <c r="BA33" s="18"/>
      <c r="BB33" s="18"/>
      <c r="BC33" s="38"/>
      <c r="BD33" s="18"/>
      <c r="BE33" s="18"/>
      <c r="BF33" s="18"/>
      <c r="BG33" s="18"/>
      <c r="BH33" s="18"/>
      <c r="BI33" s="18"/>
      <c r="BJ33" s="39"/>
      <c r="BK33" s="18"/>
      <c r="BL33" s="18"/>
      <c r="BM33" s="18"/>
      <c r="BN33" s="18"/>
      <c r="BO33" s="18"/>
      <c r="BP33" s="18"/>
      <c r="BR33" s="44">
        <f t="shared" si="3"/>
        <v>25</v>
      </c>
      <c r="BS33" s="35"/>
      <c r="BT33" s="18"/>
      <c r="BU33" s="89"/>
      <c r="BV33" s="89"/>
      <c r="BW33" s="89"/>
      <c r="BX33" s="18"/>
      <c r="BY33" s="18"/>
      <c r="BZ33" s="38"/>
      <c r="CA33" s="18"/>
      <c r="CB33" s="18"/>
      <c r="CC33" s="18"/>
      <c r="CD33" s="18"/>
      <c r="CE33" s="18"/>
      <c r="CF33" s="18"/>
      <c r="CG33" s="39"/>
      <c r="CH33" s="18"/>
      <c r="CI33" s="18"/>
      <c r="CJ33" s="18"/>
      <c r="CK33" s="18"/>
      <c r="CL33" s="18"/>
      <c r="CM33" s="18"/>
      <c r="CO33" s="44">
        <f t="shared" si="4"/>
        <v>25</v>
      </c>
      <c r="CP33" s="35"/>
      <c r="CQ33" s="18"/>
      <c r="CR33" s="89"/>
      <c r="CS33" s="89"/>
      <c r="CT33" s="89"/>
      <c r="CU33" s="18"/>
      <c r="CV33" s="18"/>
      <c r="CW33" s="38"/>
      <c r="CX33" s="18"/>
      <c r="CY33" s="18"/>
      <c r="CZ33" s="18"/>
      <c r="DA33" s="18"/>
      <c r="DB33" s="18"/>
      <c r="DC33" s="18"/>
      <c r="DD33" s="39"/>
      <c r="DE33" s="18"/>
      <c r="DF33" s="18"/>
      <c r="DG33" s="18"/>
      <c r="DH33" s="18"/>
      <c r="DI33" s="18"/>
      <c r="DJ33" s="18"/>
    </row>
    <row r="34" spans="1:114" ht="23.25" x14ac:dyDescent="0.35">
      <c r="A34" s="44">
        <f t="shared" si="0"/>
        <v>26</v>
      </c>
      <c r="B34" s="35"/>
      <c r="C34" s="18"/>
      <c r="D34" s="89"/>
      <c r="E34" s="89"/>
      <c r="F34" s="89"/>
      <c r="G34" s="18"/>
      <c r="H34" s="18"/>
      <c r="I34" s="38"/>
      <c r="J34" s="18"/>
      <c r="K34" s="18"/>
      <c r="L34" s="18"/>
      <c r="M34" s="18"/>
      <c r="N34" s="18"/>
      <c r="O34" s="18"/>
      <c r="P34" s="39"/>
      <c r="Q34" s="18"/>
      <c r="R34" s="18"/>
      <c r="S34" s="18"/>
      <c r="T34" s="18"/>
      <c r="U34" s="18"/>
      <c r="V34" s="18"/>
      <c r="X34" s="44">
        <f t="shared" si="1"/>
        <v>26</v>
      </c>
      <c r="Y34" s="35"/>
      <c r="Z34" s="18"/>
      <c r="AA34" s="89"/>
      <c r="AB34" s="89"/>
      <c r="AC34" s="89"/>
      <c r="AD34" s="18"/>
      <c r="AE34" s="18"/>
      <c r="AF34" s="38"/>
      <c r="AG34" s="18"/>
      <c r="AH34" s="18"/>
      <c r="AI34" s="18"/>
      <c r="AJ34" s="18"/>
      <c r="AK34" s="18"/>
      <c r="AL34" s="18"/>
      <c r="AM34" s="39"/>
      <c r="AN34" s="18"/>
      <c r="AO34" s="18"/>
      <c r="AP34" s="18"/>
      <c r="AQ34" s="18"/>
      <c r="AR34" s="18"/>
      <c r="AS34" s="18"/>
      <c r="AU34" s="44">
        <f t="shared" si="2"/>
        <v>26</v>
      </c>
      <c r="AV34" s="35"/>
      <c r="AW34" s="18"/>
      <c r="AX34" s="89"/>
      <c r="AY34" s="89"/>
      <c r="AZ34" s="89"/>
      <c r="BA34" s="18"/>
      <c r="BB34" s="18"/>
      <c r="BC34" s="38"/>
      <c r="BD34" s="18"/>
      <c r="BE34" s="18"/>
      <c r="BF34" s="18"/>
      <c r="BG34" s="18"/>
      <c r="BH34" s="18"/>
      <c r="BI34" s="18"/>
      <c r="BJ34" s="39"/>
      <c r="BK34" s="18"/>
      <c r="BL34" s="18"/>
      <c r="BM34" s="18"/>
      <c r="BN34" s="18"/>
      <c r="BO34" s="18"/>
      <c r="BP34" s="18"/>
      <c r="BR34" s="44">
        <f t="shared" si="3"/>
        <v>26</v>
      </c>
      <c r="BS34" s="35"/>
      <c r="BT34" s="18"/>
      <c r="BU34" s="89"/>
      <c r="BV34" s="89"/>
      <c r="BW34" s="89"/>
      <c r="BX34" s="18"/>
      <c r="BY34" s="18"/>
      <c r="BZ34" s="38"/>
      <c r="CA34" s="18"/>
      <c r="CB34" s="18"/>
      <c r="CC34" s="18"/>
      <c r="CD34" s="18"/>
      <c r="CE34" s="18"/>
      <c r="CF34" s="18"/>
      <c r="CG34" s="39"/>
      <c r="CH34" s="18"/>
      <c r="CI34" s="18"/>
      <c r="CJ34" s="18"/>
      <c r="CK34" s="18"/>
      <c r="CL34" s="18"/>
      <c r="CM34" s="18"/>
      <c r="CO34" s="44">
        <f t="shared" si="4"/>
        <v>26</v>
      </c>
      <c r="CP34" s="35"/>
      <c r="CQ34" s="18"/>
      <c r="CR34" s="89"/>
      <c r="CS34" s="89"/>
      <c r="CT34" s="89"/>
      <c r="CU34" s="18"/>
      <c r="CV34" s="18"/>
      <c r="CW34" s="38"/>
      <c r="CX34" s="18"/>
      <c r="CY34" s="18"/>
      <c r="CZ34" s="18"/>
      <c r="DA34" s="18"/>
      <c r="DB34" s="18"/>
      <c r="DC34" s="18"/>
      <c r="DD34" s="39"/>
      <c r="DE34" s="18"/>
      <c r="DF34" s="18"/>
      <c r="DG34" s="18"/>
      <c r="DH34" s="18"/>
      <c r="DI34" s="18"/>
      <c r="DJ34" s="18"/>
    </row>
    <row r="35" spans="1:114" ht="23.25" x14ac:dyDescent="0.35">
      <c r="A35" s="44">
        <f t="shared" si="0"/>
        <v>27</v>
      </c>
      <c r="B35" s="35"/>
      <c r="C35" s="18"/>
      <c r="D35" s="89"/>
      <c r="E35" s="89"/>
      <c r="F35" s="89"/>
      <c r="G35" s="18"/>
      <c r="H35" s="18"/>
      <c r="I35" s="38"/>
      <c r="J35" s="18"/>
      <c r="K35" s="18"/>
      <c r="L35" s="18"/>
      <c r="M35" s="18"/>
      <c r="N35" s="18"/>
      <c r="O35" s="18"/>
      <c r="P35" s="39"/>
      <c r="Q35" s="18"/>
      <c r="R35" s="18"/>
      <c r="S35" s="18"/>
      <c r="T35" s="18"/>
      <c r="U35" s="18"/>
      <c r="V35" s="18"/>
      <c r="X35" s="44">
        <f t="shared" si="1"/>
        <v>27</v>
      </c>
      <c r="Y35" s="35"/>
      <c r="Z35" s="18"/>
      <c r="AA35" s="89"/>
      <c r="AB35" s="89"/>
      <c r="AC35" s="89"/>
      <c r="AD35" s="18"/>
      <c r="AE35" s="18"/>
      <c r="AF35" s="38"/>
      <c r="AG35" s="18"/>
      <c r="AH35" s="18"/>
      <c r="AI35" s="18"/>
      <c r="AJ35" s="18"/>
      <c r="AK35" s="18"/>
      <c r="AL35" s="18"/>
      <c r="AM35" s="39"/>
      <c r="AN35" s="18"/>
      <c r="AO35" s="18"/>
      <c r="AP35" s="18"/>
      <c r="AQ35" s="18"/>
      <c r="AR35" s="18"/>
      <c r="AS35" s="18"/>
      <c r="AU35" s="44">
        <f t="shared" si="2"/>
        <v>27</v>
      </c>
      <c r="AV35" s="35"/>
      <c r="AW35" s="18"/>
      <c r="AX35" s="89"/>
      <c r="AY35" s="89"/>
      <c r="AZ35" s="89"/>
      <c r="BA35" s="18"/>
      <c r="BB35" s="18"/>
      <c r="BC35" s="38"/>
      <c r="BD35" s="18"/>
      <c r="BE35" s="18"/>
      <c r="BF35" s="18"/>
      <c r="BG35" s="18"/>
      <c r="BH35" s="18"/>
      <c r="BI35" s="18"/>
      <c r="BJ35" s="39"/>
      <c r="BK35" s="18"/>
      <c r="BL35" s="18"/>
      <c r="BM35" s="18"/>
      <c r="BN35" s="18"/>
      <c r="BO35" s="18"/>
      <c r="BP35" s="18"/>
      <c r="BR35" s="44">
        <f t="shared" si="3"/>
        <v>27</v>
      </c>
      <c r="BS35" s="35"/>
      <c r="BT35" s="18"/>
      <c r="BU35" s="89"/>
      <c r="BV35" s="89"/>
      <c r="BW35" s="89"/>
      <c r="BX35" s="18"/>
      <c r="BY35" s="18"/>
      <c r="BZ35" s="38"/>
      <c r="CA35" s="18"/>
      <c r="CB35" s="18"/>
      <c r="CC35" s="18"/>
      <c r="CD35" s="18"/>
      <c r="CE35" s="18"/>
      <c r="CF35" s="18"/>
      <c r="CG35" s="39"/>
      <c r="CH35" s="18"/>
      <c r="CI35" s="18"/>
      <c r="CJ35" s="18"/>
      <c r="CK35" s="18"/>
      <c r="CL35" s="18"/>
      <c r="CM35" s="18"/>
      <c r="CO35" s="44">
        <f t="shared" si="4"/>
        <v>27</v>
      </c>
      <c r="CP35" s="35"/>
      <c r="CQ35" s="18"/>
      <c r="CR35" s="89"/>
      <c r="CS35" s="89"/>
      <c r="CT35" s="89"/>
      <c r="CU35" s="18"/>
      <c r="CV35" s="18"/>
      <c r="CW35" s="38"/>
      <c r="CX35" s="18"/>
      <c r="CY35" s="18"/>
      <c r="CZ35" s="18"/>
      <c r="DA35" s="18"/>
      <c r="DB35" s="18"/>
      <c r="DC35" s="18"/>
      <c r="DD35" s="39"/>
      <c r="DE35" s="18"/>
      <c r="DF35" s="18"/>
      <c r="DG35" s="18"/>
      <c r="DH35" s="18"/>
      <c r="DI35" s="18"/>
      <c r="DJ35" s="18"/>
    </row>
    <row r="36" spans="1:114" ht="23.25" x14ac:dyDescent="0.35">
      <c r="A36" s="44">
        <f t="shared" si="0"/>
        <v>28</v>
      </c>
      <c r="B36" s="35"/>
      <c r="C36" s="18"/>
      <c r="D36" s="89"/>
      <c r="E36" s="89"/>
      <c r="F36" s="89"/>
      <c r="G36" s="18"/>
      <c r="H36" s="18"/>
      <c r="I36" s="38"/>
      <c r="J36" s="18"/>
      <c r="K36" s="18"/>
      <c r="L36" s="18"/>
      <c r="M36" s="18"/>
      <c r="N36" s="18"/>
      <c r="O36" s="18"/>
      <c r="P36" s="39"/>
      <c r="Q36" s="18"/>
      <c r="R36" s="18"/>
      <c r="S36" s="18"/>
      <c r="T36" s="18"/>
      <c r="U36" s="18"/>
      <c r="V36" s="18"/>
      <c r="X36" s="44">
        <f t="shared" si="1"/>
        <v>28</v>
      </c>
      <c r="Y36" s="35"/>
      <c r="Z36" s="18"/>
      <c r="AA36" s="89"/>
      <c r="AB36" s="89"/>
      <c r="AC36" s="89"/>
      <c r="AD36" s="18"/>
      <c r="AE36" s="18"/>
      <c r="AF36" s="38"/>
      <c r="AG36" s="18"/>
      <c r="AH36" s="18"/>
      <c r="AI36" s="18"/>
      <c r="AJ36" s="18"/>
      <c r="AK36" s="18"/>
      <c r="AL36" s="18"/>
      <c r="AM36" s="39"/>
      <c r="AN36" s="18"/>
      <c r="AO36" s="18"/>
      <c r="AP36" s="18"/>
      <c r="AQ36" s="18"/>
      <c r="AR36" s="18"/>
      <c r="AS36" s="18"/>
      <c r="AU36" s="44">
        <f t="shared" si="2"/>
        <v>28</v>
      </c>
      <c r="AV36" s="35"/>
      <c r="AW36" s="18"/>
      <c r="AX36" s="89"/>
      <c r="AY36" s="89"/>
      <c r="AZ36" s="89"/>
      <c r="BA36" s="18"/>
      <c r="BB36" s="18"/>
      <c r="BC36" s="38"/>
      <c r="BD36" s="18"/>
      <c r="BE36" s="18"/>
      <c r="BF36" s="18"/>
      <c r="BG36" s="18"/>
      <c r="BH36" s="18"/>
      <c r="BI36" s="18"/>
      <c r="BJ36" s="39"/>
      <c r="BK36" s="18"/>
      <c r="BL36" s="18"/>
      <c r="BM36" s="18"/>
      <c r="BN36" s="18"/>
      <c r="BO36" s="18"/>
      <c r="BP36" s="18"/>
      <c r="BR36" s="44">
        <f t="shared" si="3"/>
        <v>28</v>
      </c>
      <c r="BS36" s="35"/>
      <c r="BT36" s="18"/>
      <c r="BU36" s="89"/>
      <c r="BV36" s="89"/>
      <c r="BW36" s="89"/>
      <c r="BX36" s="18"/>
      <c r="BY36" s="18"/>
      <c r="BZ36" s="38"/>
      <c r="CA36" s="18"/>
      <c r="CB36" s="18"/>
      <c r="CC36" s="18"/>
      <c r="CD36" s="18"/>
      <c r="CE36" s="18"/>
      <c r="CF36" s="18"/>
      <c r="CG36" s="39"/>
      <c r="CH36" s="18"/>
      <c r="CI36" s="18"/>
      <c r="CJ36" s="18"/>
      <c r="CK36" s="18"/>
      <c r="CL36" s="18"/>
      <c r="CM36" s="18"/>
      <c r="CO36" s="44">
        <f t="shared" si="4"/>
        <v>28</v>
      </c>
      <c r="CP36" s="35"/>
      <c r="CQ36" s="18"/>
      <c r="CR36" s="89"/>
      <c r="CS36" s="89"/>
      <c r="CT36" s="89"/>
      <c r="CU36" s="18"/>
      <c r="CV36" s="18"/>
      <c r="CW36" s="38"/>
      <c r="CX36" s="18"/>
      <c r="CY36" s="18"/>
      <c r="CZ36" s="18"/>
      <c r="DA36" s="18"/>
      <c r="DB36" s="18"/>
      <c r="DC36" s="18"/>
      <c r="DD36" s="39"/>
      <c r="DE36" s="18"/>
      <c r="DF36" s="18"/>
      <c r="DG36" s="18"/>
      <c r="DH36" s="18"/>
      <c r="DI36" s="18"/>
      <c r="DJ36" s="18"/>
    </row>
    <row r="37" spans="1:114" ht="23.25" x14ac:dyDescent="0.35">
      <c r="A37" s="44">
        <f t="shared" si="0"/>
        <v>29</v>
      </c>
      <c r="B37" s="35"/>
      <c r="C37" s="18"/>
      <c r="D37" s="89"/>
      <c r="E37" s="89"/>
      <c r="F37" s="89"/>
      <c r="G37" s="18"/>
      <c r="H37" s="18"/>
      <c r="I37" s="38"/>
      <c r="J37" s="18"/>
      <c r="K37" s="18"/>
      <c r="L37" s="18"/>
      <c r="M37" s="18"/>
      <c r="N37" s="18"/>
      <c r="O37" s="18"/>
      <c r="P37" s="39"/>
      <c r="Q37" s="18"/>
      <c r="R37" s="18"/>
      <c r="S37" s="18"/>
      <c r="T37" s="18"/>
      <c r="U37" s="18"/>
      <c r="V37" s="18"/>
      <c r="X37" s="44">
        <f t="shared" si="1"/>
        <v>29</v>
      </c>
      <c r="Y37" s="35"/>
      <c r="Z37" s="18"/>
      <c r="AA37" s="89"/>
      <c r="AB37" s="89"/>
      <c r="AC37" s="89"/>
      <c r="AD37" s="18"/>
      <c r="AE37" s="18"/>
      <c r="AF37" s="38"/>
      <c r="AG37" s="18"/>
      <c r="AH37" s="18"/>
      <c r="AI37" s="18"/>
      <c r="AJ37" s="18"/>
      <c r="AK37" s="18"/>
      <c r="AL37" s="18"/>
      <c r="AM37" s="39"/>
      <c r="AN37" s="18"/>
      <c r="AO37" s="18"/>
      <c r="AP37" s="18"/>
      <c r="AQ37" s="18"/>
      <c r="AR37" s="18"/>
      <c r="AS37" s="18"/>
      <c r="AU37" s="44">
        <f t="shared" si="2"/>
        <v>29</v>
      </c>
      <c r="AV37" s="35"/>
      <c r="AW37" s="18"/>
      <c r="AX37" s="89"/>
      <c r="AY37" s="89"/>
      <c r="AZ37" s="89"/>
      <c r="BA37" s="18"/>
      <c r="BB37" s="18"/>
      <c r="BC37" s="38"/>
      <c r="BD37" s="18"/>
      <c r="BE37" s="18"/>
      <c r="BF37" s="18"/>
      <c r="BG37" s="18"/>
      <c r="BH37" s="18"/>
      <c r="BI37" s="18"/>
      <c r="BJ37" s="39"/>
      <c r="BK37" s="18"/>
      <c r="BL37" s="18"/>
      <c r="BM37" s="18"/>
      <c r="BN37" s="18"/>
      <c r="BO37" s="18"/>
      <c r="BP37" s="18"/>
      <c r="BR37" s="44">
        <f t="shared" si="3"/>
        <v>29</v>
      </c>
      <c r="BS37" s="35"/>
      <c r="BT37" s="18"/>
      <c r="BU37" s="89"/>
      <c r="BV37" s="89"/>
      <c r="BW37" s="89"/>
      <c r="BX37" s="18"/>
      <c r="BY37" s="18"/>
      <c r="BZ37" s="38"/>
      <c r="CA37" s="18"/>
      <c r="CB37" s="18"/>
      <c r="CC37" s="18"/>
      <c r="CD37" s="18"/>
      <c r="CE37" s="18"/>
      <c r="CF37" s="18"/>
      <c r="CG37" s="39"/>
      <c r="CH37" s="18"/>
      <c r="CI37" s="18"/>
      <c r="CJ37" s="18"/>
      <c r="CK37" s="18"/>
      <c r="CL37" s="18"/>
      <c r="CM37" s="18"/>
      <c r="CO37" s="44">
        <f t="shared" si="4"/>
        <v>29</v>
      </c>
      <c r="CP37" s="35"/>
      <c r="CQ37" s="18"/>
      <c r="CR37" s="89"/>
      <c r="CS37" s="89"/>
      <c r="CT37" s="89"/>
      <c r="CU37" s="18"/>
      <c r="CV37" s="18"/>
      <c r="CW37" s="38"/>
      <c r="CX37" s="18"/>
      <c r="CY37" s="18"/>
      <c r="CZ37" s="18"/>
      <c r="DA37" s="18"/>
      <c r="DB37" s="18"/>
      <c r="DC37" s="18"/>
      <c r="DD37" s="39"/>
      <c r="DE37" s="18"/>
      <c r="DF37" s="18"/>
      <c r="DG37" s="18"/>
      <c r="DH37" s="18"/>
      <c r="DI37" s="18"/>
      <c r="DJ37" s="18"/>
    </row>
    <row r="38" spans="1:114" ht="23.25" x14ac:dyDescent="0.35">
      <c r="A38" s="44">
        <f t="shared" si="0"/>
        <v>30</v>
      </c>
      <c r="B38" s="35"/>
      <c r="C38" s="18"/>
      <c r="D38" s="89"/>
      <c r="E38" s="89"/>
      <c r="F38" s="89"/>
      <c r="G38" s="18"/>
      <c r="H38" s="18"/>
      <c r="I38" s="38"/>
      <c r="J38" s="18"/>
      <c r="K38" s="18"/>
      <c r="L38" s="18"/>
      <c r="M38" s="18"/>
      <c r="N38" s="18"/>
      <c r="O38" s="18"/>
      <c r="P38" s="39"/>
      <c r="Q38" s="18"/>
      <c r="R38" s="18"/>
      <c r="S38" s="18"/>
      <c r="T38" s="18"/>
      <c r="U38" s="18"/>
      <c r="V38" s="18"/>
      <c r="X38" s="44">
        <f t="shared" si="1"/>
        <v>30</v>
      </c>
      <c r="Y38" s="35"/>
      <c r="Z38" s="18"/>
      <c r="AA38" s="89"/>
      <c r="AB38" s="89"/>
      <c r="AC38" s="89"/>
      <c r="AD38" s="18"/>
      <c r="AE38" s="18"/>
      <c r="AF38" s="38"/>
      <c r="AG38" s="18"/>
      <c r="AH38" s="18"/>
      <c r="AI38" s="18"/>
      <c r="AJ38" s="18"/>
      <c r="AK38" s="18"/>
      <c r="AL38" s="18"/>
      <c r="AM38" s="39"/>
      <c r="AN38" s="18"/>
      <c r="AO38" s="18"/>
      <c r="AP38" s="18"/>
      <c r="AQ38" s="18"/>
      <c r="AR38" s="18"/>
      <c r="AS38" s="18"/>
      <c r="AU38" s="44">
        <f t="shared" si="2"/>
        <v>30</v>
      </c>
      <c r="AV38" s="35"/>
      <c r="AW38" s="18"/>
      <c r="AX38" s="89"/>
      <c r="AY38" s="89"/>
      <c r="AZ38" s="89"/>
      <c r="BA38" s="18"/>
      <c r="BB38" s="18"/>
      <c r="BC38" s="38"/>
      <c r="BD38" s="18"/>
      <c r="BE38" s="18"/>
      <c r="BF38" s="18"/>
      <c r="BG38" s="18"/>
      <c r="BH38" s="18"/>
      <c r="BI38" s="18"/>
      <c r="BJ38" s="39"/>
      <c r="BK38" s="18"/>
      <c r="BL38" s="18"/>
      <c r="BM38" s="18"/>
      <c r="BN38" s="18"/>
      <c r="BO38" s="18"/>
      <c r="BP38" s="18"/>
      <c r="BR38" s="44">
        <f t="shared" si="3"/>
        <v>30</v>
      </c>
      <c r="BS38" s="35"/>
      <c r="BT38" s="18"/>
      <c r="BU38" s="89"/>
      <c r="BV38" s="89"/>
      <c r="BW38" s="89"/>
      <c r="BX38" s="18"/>
      <c r="BY38" s="18"/>
      <c r="BZ38" s="38"/>
      <c r="CA38" s="18"/>
      <c r="CB38" s="18"/>
      <c r="CC38" s="18"/>
      <c r="CD38" s="18"/>
      <c r="CE38" s="18"/>
      <c r="CF38" s="18"/>
      <c r="CG38" s="39"/>
      <c r="CH38" s="18"/>
      <c r="CI38" s="18"/>
      <c r="CJ38" s="18"/>
      <c r="CK38" s="18"/>
      <c r="CL38" s="18"/>
      <c r="CM38" s="18"/>
      <c r="CO38" s="44">
        <f t="shared" si="4"/>
        <v>30</v>
      </c>
      <c r="CP38" s="35"/>
      <c r="CQ38" s="18"/>
      <c r="CR38" s="89"/>
      <c r="CS38" s="89"/>
      <c r="CT38" s="89"/>
      <c r="CU38" s="18"/>
      <c r="CV38" s="18"/>
      <c r="CW38" s="38"/>
      <c r="CX38" s="18"/>
      <c r="CY38" s="18"/>
      <c r="CZ38" s="18"/>
      <c r="DA38" s="18"/>
      <c r="DB38" s="18"/>
      <c r="DC38" s="18"/>
      <c r="DD38" s="39"/>
      <c r="DE38" s="18"/>
      <c r="DF38" s="18"/>
      <c r="DG38" s="18"/>
      <c r="DH38" s="18"/>
      <c r="DI38" s="18"/>
      <c r="DJ38" s="18"/>
    </row>
    <row r="39" spans="1:114" ht="24" thickBot="1" x14ac:dyDescent="0.4">
      <c r="A39" s="44">
        <f t="shared" si="0"/>
        <v>31</v>
      </c>
      <c r="B39" s="48"/>
      <c r="C39" s="49"/>
      <c r="D39" s="90"/>
      <c r="E39" s="90"/>
      <c r="F39" s="90"/>
      <c r="G39" s="49"/>
      <c r="H39" s="49"/>
      <c r="I39" s="51"/>
      <c r="J39" s="49"/>
      <c r="K39" s="49"/>
      <c r="L39" s="49"/>
      <c r="M39" s="49"/>
      <c r="N39" s="49"/>
      <c r="O39" s="49"/>
      <c r="P39" s="52"/>
      <c r="Q39" s="49"/>
      <c r="R39" s="49"/>
      <c r="S39" s="49"/>
      <c r="T39" s="49"/>
      <c r="U39" s="49"/>
      <c r="V39" s="49"/>
      <c r="X39" s="44">
        <f t="shared" si="1"/>
        <v>31</v>
      </c>
      <c r="Y39" s="48"/>
      <c r="Z39" s="49"/>
      <c r="AA39" s="90"/>
      <c r="AB39" s="90"/>
      <c r="AC39" s="90"/>
      <c r="AD39" s="49"/>
      <c r="AE39" s="49"/>
      <c r="AF39" s="51"/>
      <c r="AG39" s="49"/>
      <c r="AH39" s="49"/>
      <c r="AI39" s="49"/>
      <c r="AJ39" s="49"/>
      <c r="AK39" s="49"/>
      <c r="AL39" s="49"/>
      <c r="AM39" s="52"/>
      <c r="AN39" s="49"/>
      <c r="AO39" s="49"/>
      <c r="AP39" s="49"/>
      <c r="AQ39" s="49"/>
      <c r="AR39" s="49"/>
      <c r="AS39" s="49"/>
      <c r="AU39" s="44">
        <f t="shared" si="2"/>
        <v>31</v>
      </c>
      <c r="AV39" s="48"/>
      <c r="AW39" s="49"/>
      <c r="AX39" s="90"/>
      <c r="AY39" s="90"/>
      <c r="AZ39" s="90"/>
      <c r="BA39" s="49"/>
      <c r="BB39" s="49"/>
      <c r="BC39" s="51"/>
      <c r="BD39" s="49"/>
      <c r="BE39" s="49"/>
      <c r="BF39" s="49"/>
      <c r="BG39" s="49"/>
      <c r="BH39" s="49"/>
      <c r="BI39" s="49"/>
      <c r="BJ39" s="52"/>
      <c r="BK39" s="49"/>
      <c r="BL39" s="49"/>
      <c r="BM39" s="49"/>
      <c r="BN39" s="49"/>
      <c r="BO39" s="49"/>
      <c r="BP39" s="49"/>
      <c r="BR39" s="44">
        <f t="shared" si="3"/>
        <v>31</v>
      </c>
      <c r="BS39" s="48"/>
      <c r="BT39" s="49"/>
      <c r="BU39" s="90"/>
      <c r="BV39" s="90"/>
      <c r="BW39" s="90"/>
      <c r="BX39" s="49"/>
      <c r="BY39" s="49"/>
      <c r="BZ39" s="51"/>
      <c r="CA39" s="49"/>
      <c r="CB39" s="49"/>
      <c r="CC39" s="49"/>
      <c r="CD39" s="49"/>
      <c r="CE39" s="49"/>
      <c r="CF39" s="49"/>
      <c r="CG39" s="52"/>
      <c r="CH39" s="49"/>
      <c r="CI39" s="49"/>
      <c r="CJ39" s="49"/>
      <c r="CK39" s="49"/>
      <c r="CL39" s="49"/>
      <c r="CM39" s="49"/>
      <c r="CO39" s="44">
        <f t="shared" si="4"/>
        <v>31</v>
      </c>
      <c r="CP39" s="48"/>
      <c r="CQ39" s="49"/>
      <c r="CR39" s="90"/>
      <c r="CS39" s="90"/>
      <c r="CT39" s="90"/>
      <c r="CU39" s="49"/>
      <c r="CV39" s="49"/>
      <c r="CW39" s="51"/>
      <c r="CX39" s="49"/>
      <c r="CY39" s="49"/>
      <c r="CZ39" s="49"/>
      <c r="DA39" s="49"/>
      <c r="DB39" s="49"/>
      <c r="DC39" s="49"/>
      <c r="DD39" s="52"/>
      <c r="DE39" s="49"/>
      <c r="DF39" s="49"/>
      <c r="DG39" s="49"/>
      <c r="DH39" s="49"/>
      <c r="DI39" s="49"/>
      <c r="DJ39" s="49"/>
    </row>
    <row r="40" spans="1:114" ht="19.5" thickTop="1" x14ac:dyDescent="0.3">
      <c r="A40" s="45" t="s">
        <v>33</v>
      </c>
      <c r="B40" s="82">
        <f>SUM(B9:B39)</f>
        <v>0</v>
      </c>
      <c r="C40" s="91" t="s">
        <v>57</v>
      </c>
      <c r="D40" s="92" t="str">
        <f>D8</f>
        <v>F-</v>
      </c>
      <c r="E40" s="92">
        <f>E8</f>
        <v>0</v>
      </c>
      <c r="F40" s="92">
        <f>F8</f>
        <v>0</v>
      </c>
      <c r="G40" s="92">
        <f>G8</f>
        <v>0</v>
      </c>
      <c r="H40" s="92">
        <f>H8</f>
        <v>0</v>
      </c>
      <c r="I40" s="82">
        <f>SUM(I9:I39)</f>
        <v>0</v>
      </c>
      <c r="J40" s="91" t="s">
        <v>57</v>
      </c>
      <c r="K40" s="92" t="str">
        <f>K8</f>
        <v>F-</v>
      </c>
      <c r="L40" s="92">
        <f>L8</f>
        <v>0</v>
      </c>
      <c r="M40" s="92">
        <f>M8</f>
        <v>0</v>
      </c>
      <c r="N40" s="92">
        <f>N8</f>
        <v>0</v>
      </c>
      <c r="O40" s="92">
        <f>O8</f>
        <v>0</v>
      </c>
      <c r="P40" s="82">
        <f>SUM(P9:P39)</f>
        <v>0</v>
      </c>
      <c r="Q40" s="91" t="s">
        <v>57</v>
      </c>
      <c r="R40" s="92" t="str">
        <f>R8</f>
        <v>F-</v>
      </c>
      <c r="S40" s="92">
        <f>S8</f>
        <v>0</v>
      </c>
      <c r="T40" s="92">
        <f>T8</f>
        <v>0</v>
      </c>
      <c r="U40" s="92">
        <f>U8</f>
        <v>0</v>
      </c>
      <c r="V40" s="92">
        <f>V8</f>
        <v>0</v>
      </c>
      <c r="X40" s="45" t="s">
        <v>33</v>
      </c>
      <c r="Y40" s="82">
        <f>SUM(Y9:Y39)</f>
        <v>0</v>
      </c>
      <c r="Z40" s="91" t="s">
        <v>57</v>
      </c>
      <c r="AA40" s="92" t="str">
        <f>AA8</f>
        <v>F-</v>
      </c>
      <c r="AB40" s="92">
        <f>AB8</f>
        <v>0</v>
      </c>
      <c r="AC40" s="92">
        <f>AC8</f>
        <v>0</v>
      </c>
      <c r="AD40" s="92">
        <f>AD8</f>
        <v>0</v>
      </c>
      <c r="AE40" s="92">
        <f>AE8</f>
        <v>0</v>
      </c>
      <c r="AF40" s="82">
        <f>SUM(AF9:AF39)</f>
        <v>0</v>
      </c>
      <c r="AG40" s="91" t="s">
        <v>57</v>
      </c>
      <c r="AH40" s="92" t="str">
        <f>AH8</f>
        <v>F-</v>
      </c>
      <c r="AI40" s="92">
        <f>AI8</f>
        <v>0</v>
      </c>
      <c r="AJ40" s="92">
        <f>AJ8</f>
        <v>0</v>
      </c>
      <c r="AK40" s="92">
        <f>AK8</f>
        <v>0</v>
      </c>
      <c r="AL40" s="92">
        <f>AL8</f>
        <v>0</v>
      </c>
      <c r="AM40" s="82">
        <f>SUM(AM9:AM39)</f>
        <v>0</v>
      </c>
      <c r="AN40" s="91" t="s">
        <v>57</v>
      </c>
      <c r="AO40" s="92" t="str">
        <f>AO8</f>
        <v>F-</v>
      </c>
      <c r="AP40" s="92">
        <f>AP8</f>
        <v>0</v>
      </c>
      <c r="AQ40" s="92">
        <f>AQ8</f>
        <v>0</v>
      </c>
      <c r="AR40" s="92">
        <f>AR8</f>
        <v>0</v>
      </c>
      <c r="AS40" s="92">
        <f>AS8</f>
        <v>0</v>
      </c>
      <c r="AU40" s="45" t="s">
        <v>33</v>
      </c>
      <c r="AV40" s="82">
        <f>SUM(AV9:AV39)</f>
        <v>0</v>
      </c>
      <c r="AW40" s="91" t="s">
        <v>57</v>
      </c>
      <c r="AX40" s="92" t="str">
        <f>AX8</f>
        <v>F-</v>
      </c>
      <c r="AY40" s="92">
        <f>AY8</f>
        <v>0</v>
      </c>
      <c r="AZ40" s="92">
        <f>AZ8</f>
        <v>0</v>
      </c>
      <c r="BA40" s="92">
        <f>BA8</f>
        <v>0</v>
      </c>
      <c r="BB40" s="92">
        <f>BB8</f>
        <v>0</v>
      </c>
      <c r="BC40" s="82">
        <f>SUM(BC9:BC39)</f>
        <v>0</v>
      </c>
      <c r="BD40" s="91" t="s">
        <v>57</v>
      </c>
      <c r="BE40" s="92" t="str">
        <f>BE8</f>
        <v>F-</v>
      </c>
      <c r="BF40" s="92">
        <f>BF8</f>
        <v>0</v>
      </c>
      <c r="BG40" s="92">
        <f>BG8</f>
        <v>0</v>
      </c>
      <c r="BH40" s="92">
        <f>BH8</f>
        <v>0</v>
      </c>
      <c r="BI40" s="92">
        <f>BI8</f>
        <v>0</v>
      </c>
      <c r="BJ40" s="82">
        <f>SUM(BJ9:BJ39)</f>
        <v>0</v>
      </c>
      <c r="BK40" s="91" t="s">
        <v>57</v>
      </c>
      <c r="BL40" s="92" t="str">
        <f>BL8</f>
        <v>F-</v>
      </c>
      <c r="BM40" s="92">
        <f>BM8</f>
        <v>0</v>
      </c>
      <c r="BN40" s="92">
        <f>BN8</f>
        <v>0</v>
      </c>
      <c r="BO40" s="92">
        <f>BO8</f>
        <v>0</v>
      </c>
      <c r="BP40" s="92">
        <f>BP8</f>
        <v>0</v>
      </c>
      <c r="BR40" s="45" t="s">
        <v>33</v>
      </c>
      <c r="BS40" s="82">
        <f>SUM(BS9:BS39)</f>
        <v>0</v>
      </c>
      <c r="BT40" s="91" t="s">
        <v>57</v>
      </c>
      <c r="BU40" s="92" t="str">
        <f>BU8</f>
        <v>F-</v>
      </c>
      <c r="BV40" s="92">
        <f>BV8</f>
        <v>0</v>
      </c>
      <c r="BW40" s="92">
        <f>BW8</f>
        <v>0</v>
      </c>
      <c r="BX40" s="92">
        <f>BX8</f>
        <v>0</v>
      </c>
      <c r="BY40" s="92">
        <f>BY8</f>
        <v>0</v>
      </c>
      <c r="BZ40" s="82">
        <f>SUM(BZ9:BZ39)</f>
        <v>0</v>
      </c>
      <c r="CA40" s="91" t="s">
        <v>57</v>
      </c>
      <c r="CB40" s="92" t="str">
        <f>CB8</f>
        <v>F-</v>
      </c>
      <c r="CC40" s="92">
        <f>CC8</f>
        <v>0</v>
      </c>
      <c r="CD40" s="92">
        <f>CD8</f>
        <v>0</v>
      </c>
      <c r="CE40" s="92">
        <f>CE8</f>
        <v>0</v>
      </c>
      <c r="CF40" s="92">
        <f>CF8</f>
        <v>0</v>
      </c>
      <c r="CG40" s="82">
        <f>SUM(CG9:CG39)</f>
        <v>0</v>
      </c>
      <c r="CH40" s="91" t="s">
        <v>57</v>
      </c>
      <c r="CI40" s="92" t="str">
        <f>CI8</f>
        <v>F-</v>
      </c>
      <c r="CJ40" s="92">
        <f>CJ8</f>
        <v>0</v>
      </c>
      <c r="CK40" s="92">
        <f>CK8</f>
        <v>0</v>
      </c>
      <c r="CL40" s="92">
        <f>CL8</f>
        <v>0</v>
      </c>
      <c r="CM40" s="92">
        <f>CM8</f>
        <v>0</v>
      </c>
      <c r="CO40" s="45" t="s">
        <v>33</v>
      </c>
      <c r="CP40" s="82">
        <f>SUM(CP9:CP39)</f>
        <v>0</v>
      </c>
      <c r="CQ40" s="91" t="s">
        <v>57</v>
      </c>
      <c r="CR40" s="92" t="str">
        <f>CR8</f>
        <v>F-</v>
      </c>
      <c r="CS40" s="92">
        <f>CS8</f>
        <v>0</v>
      </c>
      <c r="CT40" s="92">
        <f>CT8</f>
        <v>0</v>
      </c>
      <c r="CU40" s="92">
        <f>CU8</f>
        <v>0</v>
      </c>
      <c r="CV40" s="92">
        <f>CV8</f>
        <v>0</v>
      </c>
      <c r="CW40" s="82">
        <f>SUM(CW9:CW39)</f>
        <v>0</v>
      </c>
      <c r="CX40" s="91" t="s">
        <v>57</v>
      </c>
      <c r="CY40" s="92" t="str">
        <f>CY8</f>
        <v>F-</v>
      </c>
      <c r="CZ40" s="92">
        <f>CZ8</f>
        <v>0</v>
      </c>
      <c r="DA40" s="92">
        <f>DA8</f>
        <v>0</v>
      </c>
      <c r="DB40" s="92">
        <f>DB8</f>
        <v>0</v>
      </c>
      <c r="DC40" s="92">
        <f>DC8</f>
        <v>0</v>
      </c>
      <c r="DD40" s="82">
        <f>SUM(DD9:DD39)</f>
        <v>0</v>
      </c>
      <c r="DE40" s="91" t="s">
        <v>57</v>
      </c>
      <c r="DF40" s="92" t="str">
        <f>DF8</f>
        <v>F-</v>
      </c>
      <c r="DG40" s="92">
        <f>DG8</f>
        <v>0</v>
      </c>
      <c r="DH40" s="92">
        <f>DH8</f>
        <v>0</v>
      </c>
      <c r="DI40" s="92">
        <f>DI8</f>
        <v>0</v>
      </c>
      <c r="DJ40" s="92">
        <f>DJ8</f>
        <v>0</v>
      </c>
    </row>
    <row r="41" spans="1:114" ht="18.75" x14ac:dyDescent="0.3">
      <c r="A41" s="46" t="s">
        <v>35</v>
      </c>
      <c r="B41" s="22">
        <f t="shared" ref="B41:H41" si="5">IF(SUM(B9:B39) = 0, 0, AVERAGE(B9:B39))</f>
        <v>0</v>
      </c>
      <c r="C41" s="83">
        <f t="shared" si="5"/>
        <v>0</v>
      </c>
      <c r="D41" s="83">
        <f t="shared" si="5"/>
        <v>0</v>
      </c>
      <c r="E41" s="83">
        <f t="shared" si="5"/>
        <v>0</v>
      </c>
      <c r="F41" s="83">
        <f t="shared" si="5"/>
        <v>0</v>
      </c>
      <c r="G41" s="83">
        <f t="shared" si="5"/>
        <v>0</v>
      </c>
      <c r="H41" s="83">
        <f t="shared" si="5"/>
        <v>0</v>
      </c>
      <c r="I41" s="22">
        <f>IF(SUM(I9:I39)=0,0,AVERAGE(I9:I39))</f>
        <v>0</v>
      </c>
      <c r="J41" s="83">
        <f t="shared" ref="J41:O41" si="6">IF(SUM(J9:J39) = 0, 0, AVERAGE(J9:J39))</f>
        <v>0</v>
      </c>
      <c r="K41" s="83">
        <f t="shared" si="6"/>
        <v>0</v>
      </c>
      <c r="L41" s="83">
        <f t="shared" si="6"/>
        <v>0</v>
      </c>
      <c r="M41" s="83">
        <f t="shared" si="6"/>
        <v>0</v>
      </c>
      <c r="N41" s="83">
        <f t="shared" si="6"/>
        <v>0</v>
      </c>
      <c r="O41" s="83">
        <f t="shared" si="6"/>
        <v>0</v>
      </c>
      <c r="P41" s="22">
        <f>IF(SUM(P9:P39)=0,0,AVERAGE(P9:P39))</f>
        <v>0</v>
      </c>
      <c r="Q41" s="83">
        <f t="shared" ref="Q41:V41" si="7">IF(SUM(Q9:Q39) = 0, 0, AVERAGE(Q9:Q39))</f>
        <v>0</v>
      </c>
      <c r="R41" s="83">
        <f t="shared" si="7"/>
        <v>0</v>
      </c>
      <c r="S41" s="83">
        <f t="shared" si="7"/>
        <v>0</v>
      </c>
      <c r="T41" s="83">
        <f t="shared" si="7"/>
        <v>0</v>
      </c>
      <c r="U41" s="83">
        <f t="shared" si="7"/>
        <v>0</v>
      </c>
      <c r="V41" s="83">
        <f t="shared" si="7"/>
        <v>0</v>
      </c>
      <c r="X41" s="46" t="s">
        <v>35</v>
      </c>
      <c r="Y41" s="22">
        <f t="shared" ref="Y41:AE41" si="8">IF(SUM(Y9:Y39) = 0, 0, AVERAGE(Y9:Y39))</f>
        <v>0</v>
      </c>
      <c r="Z41" s="83">
        <f t="shared" si="8"/>
        <v>0</v>
      </c>
      <c r="AA41" s="83">
        <f t="shared" si="8"/>
        <v>0</v>
      </c>
      <c r="AB41" s="83">
        <f t="shared" si="8"/>
        <v>0</v>
      </c>
      <c r="AC41" s="83">
        <f t="shared" si="8"/>
        <v>0</v>
      </c>
      <c r="AD41" s="83">
        <f t="shared" si="8"/>
        <v>0</v>
      </c>
      <c r="AE41" s="83">
        <f t="shared" si="8"/>
        <v>0</v>
      </c>
      <c r="AF41" s="22">
        <f>IF(SUM(AF9:AF39)=0,0,AVERAGE(AF9:AF39))</f>
        <v>0</v>
      </c>
      <c r="AG41" s="83">
        <f t="shared" ref="AG41:AL41" si="9">IF(SUM(AG9:AG39) = 0, 0, AVERAGE(AG9:AG39))</f>
        <v>0</v>
      </c>
      <c r="AH41" s="83">
        <f t="shared" si="9"/>
        <v>0</v>
      </c>
      <c r="AI41" s="83">
        <f t="shared" si="9"/>
        <v>0</v>
      </c>
      <c r="AJ41" s="83">
        <f t="shared" si="9"/>
        <v>0</v>
      </c>
      <c r="AK41" s="83">
        <f t="shared" si="9"/>
        <v>0</v>
      </c>
      <c r="AL41" s="83">
        <f t="shared" si="9"/>
        <v>0</v>
      </c>
      <c r="AM41" s="22">
        <f>IF(SUM(AM9:AM39)=0,0,AVERAGE(AM9:AM39))</f>
        <v>0</v>
      </c>
      <c r="AN41" s="83">
        <f t="shared" ref="AN41:AS41" si="10">IF(SUM(AN9:AN39) = 0, 0, AVERAGE(AN9:AN39))</f>
        <v>0</v>
      </c>
      <c r="AO41" s="83">
        <f t="shared" si="10"/>
        <v>0</v>
      </c>
      <c r="AP41" s="83">
        <f t="shared" si="10"/>
        <v>0</v>
      </c>
      <c r="AQ41" s="83">
        <f t="shared" si="10"/>
        <v>0</v>
      </c>
      <c r="AR41" s="83">
        <f t="shared" si="10"/>
        <v>0</v>
      </c>
      <c r="AS41" s="83">
        <f t="shared" si="10"/>
        <v>0</v>
      </c>
      <c r="AU41" s="46" t="s">
        <v>35</v>
      </c>
      <c r="AV41" s="22">
        <f t="shared" ref="AV41:BB41" si="11">IF(SUM(AV9:AV39) = 0, 0, AVERAGE(AV9:AV39))</f>
        <v>0</v>
      </c>
      <c r="AW41" s="83">
        <f t="shared" si="11"/>
        <v>0</v>
      </c>
      <c r="AX41" s="83">
        <f t="shared" si="11"/>
        <v>0</v>
      </c>
      <c r="AY41" s="83">
        <f t="shared" si="11"/>
        <v>0</v>
      </c>
      <c r="AZ41" s="83">
        <f t="shared" si="11"/>
        <v>0</v>
      </c>
      <c r="BA41" s="83">
        <f t="shared" si="11"/>
        <v>0</v>
      </c>
      <c r="BB41" s="83">
        <f t="shared" si="11"/>
        <v>0</v>
      </c>
      <c r="BC41" s="22">
        <f>IF(SUM(BC9:BC39)=0,0,AVERAGE(BC9:BC39))</f>
        <v>0</v>
      </c>
      <c r="BD41" s="83">
        <f t="shared" ref="BD41:BI41" si="12">IF(SUM(BD9:BD39) = 0, 0, AVERAGE(BD9:BD39))</f>
        <v>0</v>
      </c>
      <c r="BE41" s="83">
        <f t="shared" si="12"/>
        <v>0</v>
      </c>
      <c r="BF41" s="83">
        <f t="shared" si="12"/>
        <v>0</v>
      </c>
      <c r="BG41" s="83">
        <f t="shared" si="12"/>
        <v>0</v>
      </c>
      <c r="BH41" s="83">
        <f t="shared" si="12"/>
        <v>0</v>
      </c>
      <c r="BI41" s="83">
        <f t="shared" si="12"/>
        <v>0</v>
      </c>
      <c r="BJ41" s="22">
        <f>IF(SUM(BJ9:BJ39)=0,0,AVERAGE(BJ9:BJ39))</f>
        <v>0</v>
      </c>
      <c r="BK41" s="83">
        <f t="shared" ref="BK41:BP41" si="13">IF(SUM(BK9:BK39) = 0, 0, AVERAGE(BK9:BK39))</f>
        <v>0</v>
      </c>
      <c r="BL41" s="83">
        <f t="shared" si="13"/>
        <v>0</v>
      </c>
      <c r="BM41" s="83">
        <f t="shared" si="13"/>
        <v>0</v>
      </c>
      <c r="BN41" s="83">
        <f t="shared" si="13"/>
        <v>0</v>
      </c>
      <c r="BO41" s="83">
        <f t="shared" si="13"/>
        <v>0</v>
      </c>
      <c r="BP41" s="83">
        <f t="shared" si="13"/>
        <v>0</v>
      </c>
      <c r="BR41" s="46" t="s">
        <v>35</v>
      </c>
      <c r="BS41" s="22">
        <f t="shared" ref="BS41:BY41" si="14">IF(SUM(BS9:BS39) = 0, 0, AVERAGE(BS9:BS39))</f>
        <v>0</v>
      </c>
      <c r="BT41" s="83">
        <f t="shared" si="14"/>
        <v>0</v>
      </c>
      <c r="BU41" s="83">
        <f t="shared" si="14"/>
        <v>0</v>
      </c>
      <c r="BV41" s="83">
        <f t="shared" si="14"/>
        <v>0</v>
      </c>
      <c r="BW41" s="83">
        <f t="shared" si="14"/>
        <v>0</v>
      </c>
      <c r="BX41" s="83">
        <f t="shared" si="14"/>
        <v>0</v>
      </c>
      <c r="BY41" s="83">
        <f t="shared" si="14"/>
        <v>0</v>
      </c>
      <c r="BZ41" s="22">
        <f>IF(SUM(BZ9:BZ39)=0,0,AVERAGE(BZ9:BZ39))</f>
        <v>0</v>
      </c>
      <c r="CA41" s="83">
        <f t="shared" ref="CA41:CF41" si="15">IF(SUM(CA9:CA39) = 0, 0, AVERAGE(CA9:CA39))</f>
        <v>0</v>
      </c>
      <c r="CB41" s="83">
        <f t="shared" si="15"/>
        <v>0</v>
      </c>
      <c r="CC41" s="83">
        <f t="shared" si="15"/>
        <v>0</v>
      </c>
      <c r="CD41" s="83">
        <f t="shared" si="15"/>
        <v>0</v>
      </c>
      <c r="CE41" s="83">
        <f t="shared" si="15"/>
        <v>0</v>
      </c>
      <c r="CF41" s="83">
        <f t="shared" si="15"/>
        <v>0</v>
      </c>
      <c r="CG41" s="22">
        <f>IF(SUM(CG9:CG39)=0,0,AVERAGE(CG9:CG39))</f>
        <v>0</v>
      </c>
      <c r="CH41" s="83">
        <f t="shared" ref="CH41:CM41" si="16">IF(SUM(CH9:CH39) = 0, 0, AVERAGE(CH9:CH39))</f>
        <v>0</v>
      </c>
      <c r="CI41" s="83">
        <f t="shared" si="16"/>
        <v>0</v>
      </c>
      <c r="CJ41" s="83">
        <f t="shared" si="16"/>
        <v>0</v>
      </c>
      <c r="CK41" s="83">
        <f t="shared" si="16"/>
        <v>0</v>
      </c>
      <c r="CL41" s="83">
        <f t="shared" si="16"/>
        <v>0</v>
      </c>
      <c r="CM41" s="83">
        <f t="shared" si="16"/>
        <v>0</v>
      </c>
      <c r="CO41" s="46" t="s">
        <v>35</v>
      </c>
      <c r="CP41" s="22">
        <f t="shared" ref="CP41:CV41" si="17">IF(SUM(CP9:CP39) = 0, 0, AVERAGE(CP9:CP39))</f>
        <v>0</v>
      </c>
      <c r="CQ41" s="83">
        <f t="shared" si="17"/>
        <v>0</v>
      </c>
      <c r="CR41" s="83">
        <f t="shared" si="17"/>
        <v>0</v>
      </c>
      <c r="CS41" s="83">
        <f t="shared" si="17"/>
        <v>0</v>
      </c>
      <c r="CT41" s="83">
        <f t="shared" si="17"/>
        <v>0</v>
      </c>
      <c r="CU41" s="83">
        <f t="shared" si="17"/>
        <v>0</v>
      </c>
      <c r="CV41" s="83">
        <f t="shared" si="17"/>
        <v>0</v>
      </c>
      <c r="CW41" s="22">
        <f>IF(SUM(CW9:CW39)=0,0,AVERAGE(CW9:CW39))</f>
        <v>0</v>
      </c>
      <c r="CX41" s="83">
        <f t="shared" ref="CX41:DC41" si="18">IF(SUM(CX9:CX39) = 0, 0, AVERAGE(CX9:CX39))</f>
        <v>0</v>
      </c>
      <c r="CY41" s="83">
        <f t="shared" si="18"/>
        <v>0</v>
      </c>
      <c r="CZ41" s="83">
        <f t="shared" si="18"/>
        <v>0</v>
      </c>
      <c r="DA41" s="83">
        <f t="shared" si="18"/>
        <v>0</v>
      </c>
      <c r="DB41" s="83">
        <f t="shared" si="18"/>
        <v>0</v>
      </c>
      <c r="DC41" s="83">
        <f t="shared" si="18"/>
        <v>0</v>
      </c>
      <c r="DD41" s="22">
        <f>IF(SUM(DD9:DD39)=0,0,AVERAGE(DD9:DD39))</f>
        <v>0</v>
      </c>
      <c r="DE41" s="83">
        <f t="shared" ref="DE41:DJ41" si="19">IF(SUM(DE9:DE39) = 0, 0, AVERAGE(DE9:DE39))</f>
        <v>0</v>
      </c>
      <c r="DF41" s="83">
        <f t="shared" si="19"/>
        <v>0</v>
      </c>
      <c r="DG41" s="83">
        <f t="shared" si="19"/>
        <v>0</v>
      </c>
      <c r="DH41" s="83">
        <f t="shared" si="19"/>
        <v>0</v>
      </c>
      <c r="DI41" s="83">
        <f t="shared" si="19"/>
        <v>0</v>
      </c>
      <c r="DJ41" s="83">
        <f t="shared" si="19"/>
        <v>0</v>
      </c>
    </row>
    <row r="42" spans="1:114" ht="18.75" x14ac:dyDescent="0.3">
      <c r="A42" s="46" t="s">
        <v>37</v>
      </c>
      <c r="B42" s="24">
        <f t="shared" ref="B42:V42" si="20">MIN(B9:B39)</f>
        <v>0</v>
      </c>
      <c r="C42" s="25">
        <f t="shared" si="20"/>
        <v>0</v>
      </c>
      <c r="D42" s="25">
        <f t="shared" si="20"/>
        <v>0</v>
      </c>
      <c r="E42" s="25">
        <f t="shared" si="20"/>
        <v>0</v>
      </c>
      <c r="F42" s="25">
        <f t="shared" si="20"/>
        <v>0</v>
      </c>
      <c r="G42" s="25">
        <f t="shared" si="20"/>
        <v>0</v>
      </c>
      <c r="H42" s="25">
        <f t="shared" si="20"/>
        <v>0</v>
      </c>
      <c r="I42" s="24">
        <f t="shared" si="20"/>
        <v>0</v>
      </c>
      <c r="J42" s="25">
        <f t="shared" si="20"/>
        <v>0</v>
      </c>
      <c r="K42" s="25">
        <f t="shared" si="20"/>
        <v>0</v>
      </c>
      <c r="L42" s="25">
        <f t="shared" si="20"/>
        <v>0</v>
      </c>
      <c r="M42" s="25">
        <f t="shared" si="20"/>
        <v>0</v>
      </c>
      <c r="N42" s="25">
        <f t="shared" si="20"/>
        <v>0</v>
      </c>
      <c r="O42" s="25">
        <f t="shared" si="20"/>
        <v>0</v>
      </c>
      <c r="P42" s="24">
        <f t="shared" si="20"/>
        <v>0</v>
      </c>
      <c r="Q42" s="25">
        <f t="shared" si="20"/>
        <v>0</v>
      </c>
      <c r="R42" s="25">
        <f t="shared" si="20"/>
        <v>0</v>
      </c>
      <c r="S42" s="25">
        <f t="shared" si="20"/>
        <v>0</v>
      </c>
      <c r="T42" s="25">
        <f t="shared" si="20"/>
        <v>0</v>
      </c>
      <c r="U42" s="25">
        <f t="shared" si="20"/>
        <v>0</v>
      </c>
      <c r="V42" s="25">
        <f t="shared" si="20"/>
        <v>0</v>
      </c>
      <c r="X42" s="46" t="s">
        <v>37</v>
      </c>
      <c r="Y42" s="24">
        <f t="shared" ref="Y42:AS42" si="21">MIN(Y9:Y39)</f>
        <v>0</v>
      </c>
      <c r="Z42" s="25">
        <f t="shared" si="21"/>
        <v>0</v>
      </c>
      <c r="AA42" s="25">
        <f t="shared" si="21"/>
        <v>0</v>
      </c>
      <c r="AB42" s="25">
        <f t="shared" si="21"/>
        <v>0</v>
      </c>
      <c r="AC42" s="25">
        <f t="shared" si="21"/>
        <v>0</v>
      </c>
      <c r="AD42" s="25">
        <f t="shared" si="21"/>
        <v>0</v>
      </c>
      <c r="AE42" s="25">
        <f t="shared" si="21"/>
        <v>0</v>
      </c>
      <c r="AF42" s="24">
        <f t="shared" si="21"/>
        <v>0</v>
      </c>
      <c r="AG42" s="25">
        <f t="shared" si="21"/>
        <v>0</v>
      </c>
      <c r="AH42" s="25">
        <f t="shared" si="21"/>
        <v>0</v>
      </c>
      <c r="AI42" s="25">
        <f t="shared" si="21"/>
        <v>0</v>
      </c>
      <c r="AJ42" s="25">
        <f t="shared" si="21"/>
        <v>0</v>
      </c>
      <c r="AK42" s="25">
        <f t="shared" si="21"/>
        <v>0</v>
      </c>
      <c r="AL42" s="25">
        <f t="shared" si="21"/>
        <v>0</v>
      </c>
      <c r="AM42" s="24">
        <f t="shared" si="21"/>
        <v>0</v>
      </c>
      <c r="AN42" s="25">
        <f t="shared" si="21"/>
        <v>0</v>
      </c>
      <c r="AO42" s="25">
        <f t="shared" si="21"/>
        <v>0</v>
      </c>
      <c r="AP42" s="25">
        <f t="shared" si="21"/>
        <v>0</v>
      </c>
      <c r="AQ42" s="25">
        <f t="shared" si="21"/>
        <v>0</v>
      </c>
      <c r="AR42" s="25">
        <f t="shared" si="21"/>
        <v>0</v>
      </c>
      <c r="AS42" s="25">
        <f t="shared" si="21"/>
        <v>0</v>
      </c>
      <c r="AU42" s="46" t="s">
        <v>37</v>
      </c>
      <c r="AV42" s="24">
        <f t="shared" ref="AV42:BP42" si="22">MIN(AV9:AV39)</f>
        <v>0</v>
      </c>
      <c r="AW42" s="25">
        <f t="shared" si="22"/>
        <v>0</v>
      </c>
      <c r="AX42" s="25">
        <f t="shared" si="22"/>
        <v>0</v>
      </c>
      <c r="AY42" s="25">
        <f t="shared" si="22"/>
        <v>0</v>
      </c>
      <c r="AZ42" s="25">
        <f t="shared" si="22"/>
        <v>0</v>
      </c>
      <c r="BA42" s="25">
        <f t="shared" si="22"/>
        <v>0</v>
      </c>
      <c r="BB42" s="25">
        <f t="shared" si="22"/>
        <v>0</v>
      </c>
      <c r="BC42" s="24">
        <f t="shared" si="22"/>
        <v>0</v>
      </c>
      <c r="BD42" s="25">
        <f t="shared" si="22"/>
        <v>0</v>
      </c>
      <c r="BE42" s="25">
        <f t="shared" si="22"/>
        <v>0</v>
      </c>
      <c r="BF42" s="25">
        <f t="shared" si="22"/>
        <v>0</v>
      </c>
      <c r="BG42" s="25">
        <f t="shared" si="22"/>
        <v>0</v>
      </c>
      <c r="BH42" s="25">
        <f t="shared" si="22"/>
        <v>0</v>
      </c>
      <c r="BI42" s="25">
        <f t="shared" si="22"/>
        <v>0</v>
      </c>
      <c r="BJ42" s="24">
        <f t="shared" si="22"/>
        <v>0</v>
      </c>
      <c r="BK42" s="25">
        <f t="shared" si="22"/>
        <v>0</v>
      </c>
      <c r="BL42" s="25">
        <f t="shared" si="22"/>
        <v>0</v>
      </c>
      <c r="BM42" s="25">
        <f t="shared" si="22"/>
        <v>0</v>
      </c>
      <c r="BN42" s="25">
        <f t="shared" si="22"/>
        <v>0</v>
      </c>
      <c r="BO42" s="25">
        <f t="shared" si="22"/>
        <v>0</v>
      </c>
      <c r="BP42" s="25">
        <f t="shared" si="22"/>
        <v>0</v>
      </c>
      <c r="BR42" s="46" t="s">
        <v>37</v>
      </c>
      <c r="BS42" s="24">
        <f t="shared" ref="BS42:CM42" si="23">MIN(BS9:BS39)</f>
        <v>0</v>
      </c>
      <c r="BT42" s="25">
        <f t="shared" si="23"/>
        <v>0</v>
      </c>
      <c r="BU42" s="25">
        <f t="shared" si="23"/>
        <v>0</v>
      </c>
      <c r="BV42" s="25">
        <f t="shared" si="23"/>
        <v>0</v>
      </c>
      <c r="BW42" s="25">
        <f t="shared" si="23"/>
        <v>0</v>
      </c>
      <c r="BX42" s="25">
        <f t="shared" si="23"/>
        <v>0</v>
      </c>
      <c r="BY42" s="25">
        <f t="shared" si="23"/>
        <v>0</v>
      </c>
      <c r="BZ42" s="24">
        <f t="shared" si="23"/>
        <v>0</v>
      </c>
      <c r="CA42" s="25">
        <f t="shared" si="23"/>
        <v>0</v>
      </c>
      <c r="CB42" s="25">
        <f t="shared" si="23"/>
        <v>0</v>
      </c>
      <c r="CC42" s="25">
        <f t="shared" si="23"/>
        <v>0</v>
      </c>
      <c r="CD42" s="25">
        <f t="shared" si="23"/>
        <v>0</v>
      </c>
      <c r="CE42" s="25">
        <f t="shared" si="23"/>
        <v>0</v>
      </c>
      <c r="CF42" s="25">
        <f t="shared" si="23"/>
        <v>0</v>
      </c>
      <c r="CG42" s="24">
        <f t="shared" si="23"/>
        <v>0</v>
      </c>
      <c r="CH42" s="25">
        <f t="shared" si="23"/>
        <v>0</v>
      </c>
      <c r="CI42" s="25">
        <f t="shared" si="23"/>
        <v>0</v>
      </c>
      <c r="CJ42" s="25">
        <f t="shared" si="23"/>
        <v>0</v>
      </c>
      <c r="CK42" s="25">
        <f t="shared" si="23"/>
        <v>0</v>
      </c>
      <c r="CL42" s="25">
        <f t="shared" si="23"/>
        <v>0</v>
      </c>
      <c r="CM42" s="25">
        <f t="shared" si="23"/>
        <v>0</v>
      </c>
      <c r="CO42" s="46" t="s">
        <v>37</v>
      </c>
      <c r="CP42" s="24">
        <f t="shared" ref="CP42:DJ42" si="24">MIN(CP9:CP39)</f>
        <v>0</v>
      </c>
      <c r="CQ42" s="25">
        <f t="shared" si="24"/>
        <v>0</v>
      </c>
      <c r="CR42" s="25">
        <f t="shared" si="24"/>
        <v>0</v>
      </c>
      <c r="CS42" s="25">
        <f t="shared" si="24"/>
        <v>0</v>
      </c>
      <c r="CT42" s="25">
        <f t="shared" si="24"/>
        <v>0</v>
      </c>
      <c r="CU42" s="25">
        <f t="shared" si="24"/>
        <v>0</v>
      </c>
      <c r="CV42" s="25">
        <f t="shared" si="24"/>
        <v>0</v>
      </c>
      <c r="CW42" s="24">
        <f t="shared" si="24"/>
        <v>0</v>
      </c>
      <c r="CX42" s="25">
        <f t="shared" si="24"/>
        <v>0</v>
      </c>
      <c r="CY42" s="25">
        <f t="shared" si="24"/>
        <v>0</v>
      </c>
      <c r="CZ42" s="25">
        <f t="shared" si="24"/>
        <v>0</v>
      </c>
      <c r="DA42" s="25">
        <f t="shared" si="24"/>
        <v>0</v>
      </c>
      <c r="DB42" s="25">
        <f t="shared" si="24"/>
        <v>0</v>
      </c>
      <c r="DC42" s="25">
        <f t="shared" si="24"/>
        <v>0</v>
      </c>
      <c r="DD42" s="24">
        <f t="shared" si="24"/>
        <v>0</v>
      </c>
      <c r="DE42" s="25">
        <f t="shared" si="24"/>
        <v>0</v>
      </c>
      <c r="DF42" s="25">
        <f t="shared" si="24"/>
        <v>0</v>
      </c>
      <c r="DG42" s="25">
        <f t="shared" si="24"/>
        <v>0</v>
      </c>
      <c r="DH42" s="25">
        <f t="shared" si="24"/>
        <v>0</v>
      </c>
      <c r="DI42" s="25">
        <f t="shared" si="24"/>
        <v>0</v>
      </c>
      <c r="DJ42" s="25">
        <f t="shared" si="24"/>
        <v>0</v>
      </c>
    </row>
    <row r="43" spans="1:114" ht="19.5" thickBot="1" x14ac:dyDescent="0.35">
      <c r="A43" s="47" t="s">
        <v>38</v>
      </c>
      <c r="B43" s="22">
        <f t="shared" ref="B43:V43" si="25">MAX(B9:B39)</f>
        <v>0</v>
      </c>
      <c r="C43" s="23">
        <f t="shared" si="25"/>
        <v>0</v>
      </c>
      <c r="D43" s="23">
        <f t="shared" si="25"/>
        <v>0</v>
      </c>
      <c r="E43" s="23">
        <f t="shared" si="25"/>
        <v>0</v>
      </c>
      <c r="F43" s="23">
        <f t="shared" si="25"/>
        <v>0</v>
      </c>
      <c r="G43" s="23">
        <f t="shared" si="25"/>
        <v>0</v>
      </c>
      <c r="H43" s="23">
        <f t="shared" si="25"/>
        <v>0</v>
      </c>
      <c r="I43" s="22">
        <f t="shared" si="25"/>
        <v>0</v>
      </c>
      <c r="J43" s="23">
        <f t="shared" si="25"/>
        <v>0</v>
      </c>
      <c r="K43" s="23">
        <f t="shared" si="25"/>
        <v>0</v>
      </c>
      <c r="L43" s="23">
        <f t="shared" si="25"/>
        <v>0</v>
      </c>
      <c r="M43" s="23">
        <f t="shared" si="25"/>
        <v>0</v>
      </c>
      <c r="N43" s="23">
        <f t="shared" si="25"/>
        <v>0</v>
      </c>
      <c r="O43" s="23">
        <f t="shared" si="25"/>
        <v>0</v>
      </c>
      <c r="P43" s="22">
        <f t="shared" si="25"/>
        <v>0</v>
      </c>
      <c r="Q43" s="23">
        <f t="shared" si="25"/>
        <v>0</v>
      </c>
      <c r="R43" s="23">
        <f t="shared" si="25"/>
        <v>0</v>
      </c>
      <c r="S43" s="23">
        <f t="shared" si="25"/>
        <v>0</v>
      </c>
      <c r="T43" s="23">
        <f t="shared" si="25"/>
        <v>0</v>
      </c>
      <c r="U43" s="23">
        <f t="shared" si="25"/>
        <v>0</v>
      </c>
      <c r="V43" s="23">
        <f t="shared" si="25"/>
        <v>0</v>
      </c>
      <c r="X43" s="47" t="s">
        <v>38</v>
      </c>
      <c r="Y43" s="22">
        <f t="shared" ref="Y43:AS43" si="26">MAX(Y9:Y39)</f>
        <v>0</v>
      </c>
      <c r="Z43" s="23">
        <f t="shared" si="26"/>
        <v>0</v>
      </c>
      <c r="AA43" s="23">
        <f t="shared" si="26"/>
        <v>0</v>
      </c>
      <c r="AB43" s="23">
        <f t="shared" si="26"/>
        <v>0</v>
      </c>
      <c r="AC43" s="23">
        <f t="shared" si="26"/>
        <v>0</v>
      </c>
      <c r="AD43" s="23">
        <f t="shared" si="26"/>
        <v>0</v>
      </c>
      <c r="AE43" s="23">
        <f t="shared" si="26"/>
        <v>0</v>
      </c>
      <c r="AF43" s="22">
        <f t="shared" si="26"/>
        <v>0</v>
      </c>
      <c r="AG43" s="23">
        <f t="shared" si="26"/>
        <v>0</v>
      </c>
      <c r="AH43" s="23">
        <f t="shared" si="26"/>
        <v>0</v>
      </c>
      <c r="AI43" s="23">
        <f t="shared" si="26"/>
        <v>0</v>
      </c>
      <c r="AJ43" s="23">
        <f t="shared" si="26"/>
        <v>0</v>
      </c>
      <c r="AK43" s="23">
        <f t="shared" si="26"/>
        <v>0</v>
      </c>
      <c r="AL43" s="23">
        <f t="shared" si="26"/>
        <v>0</v>
      </c>
      <c r="AM43" s="22">
        <f t="shared" si="26"/>
        <v>0</v>
      </c>
      <c r="AN43" s="23">
        <f t="shared" si="26"/>
        <v>0</v>
      </c>
      <c r="AO43" s="23">
        <f t="shared" si="26"/>
        <v>0</v>
      </c>
      <c r="AP43" s="23">
        <f t="shared" si="26"/>
        <v>0</v>
      </c>
      <c r="AQ43" s="23">
        <f t="shared" si="26"/>
        <v>0</v>
      </c>
      <c r="AR43" s="23">
        <f t="shared" si="26"/>
        <v>0</v>
      </c>
      <c r="AS43" s="23">
        <f t="shared" si="26"/>
        <v>0</v>
      </c>
      <c r="AU43" s="47" t="s">
        <v>38</v>
      </c>
      <c r="AV43" s="22">
        <f t="shared" ref="AV43:BP43" si="27">MAX(AV9:AV39)</f>
        <v>0</v>
      </c>
      <c r="AW43" s="23">
        <f t="shared" si="27"/>
        <v>0</v>
      </c>
      <c r="AX43" s="23">
        <f t="shared" si="27"/>
        <v>0</v>
      </c>
      <c r="AY43" s="23">
        <f t="shared" si="27"/>
        <v>0</v>
      </c>
      <c r="AZ43" s="23">
        <f t="shared" si="27"/>
        <v>0</v>
      </c>
      <c r="BA43" s="23">
        <f t="shared" si="27"/>
        <v>0</v>
      </c>
      <c r="BB43" s="23">
        <f t="shared" si="27"/>
        <v>0</v>
      </c>
      <c r="BC43" s="22">
        <f t="shared" si="27"/>
        <v>0</v>
      </c>
      <c r="BD43" s="23">
        <f t="shared" si="27"/>
        <v>0</v>
      </c>
      <c r="BE43" s="23">
        <f t="shared" si="27"/>
        <v>0</v>
      </c>
      <c r="BF43" s="23">
        <f t="shared" si="27"/>
        <v>0</v>
      </c>
      <c r="BG43" s="23">
        <f t="shared" si="27"/>
        <v>0</v>
      </c>
      <c r="BH43" s="23">
        <f t="shared" si="27"/>
        <v>0</v>
      </c>
      <c r="BI43" s="23">
        <f t="shared" si="27"/>
        <v>0</v>
      </c>
      <c r="BJ43" s="22">
        <f t="shared" si="27"/>
        <v>0</v>
      </c>
      <c r="BK43" s="23">
        <f t="shared" si="27"/>
        <v>0</v>
      </c>
      <c r="BL43" s="23">
        <f t="shared" si="27"/>
        <v>0</v>
      </c>
      <c r="BM43" s="23">
        <f t="shared" si="27"/>
        <v>0</v>
      </c>
      <c r="BN43" s="23">
        <f t="shared" si="27"/>
        <v>0</v>
      </c>
      <c r="BO43" s="23">
        <f t="shared" si="27"/>
        <v>0</v>
      </c>
      <c r="BP43" s="23">
        <f t="shared" si="27"/>
        <v>0</v>
      </c>
      <c r="BR43" s="47" t="s">
        <v>38</v>
      </c>
      <c r="BS43" s="22">
        <f t="shared" ref="BS43:CM43" si="28">MAX(BS9:BS39)</f>
        <v>0</v>
      </c>
      <c r="BT43" s="23">
        <f t="shared" si="28"/>
        <v>0</v>
      </c>
      <c r="BU43" s="23">
        <f t="shared" si="28"/>
        <v>0</v>
      </c>
      <c r="BV43" s="23">
        <f t="shared" si="28"/>
        <v>0</v>
      </c>
      <c r="BW43" s="23">
        <f t="shared" si="28"/>
        <v>0</v>
      </c>
      <c r="BX43" s="23">
        <f t="shared" si="28"/>
        <v>0</v>
      </c>
      <c r="BY43" s="23">
        <f t="shared" si="28"/>
        <v>0</v>
      </c>
      <c r="BZ43" s="22">
        <f t="shared" si="28"/>
        <v>0</v>
      </c>
      <c r="CA43" s="23">
        <f t="shared" si="28"/>
        <v>0</v>
      </c>
      <c r="CB43" s="23">
        <f t="shared" si="28"/>
        <v>0</v>
      </c>
      <c r="CC43" s="23">
        <f t="shared" si="28"/>
        <v>0</v>
      </c>
      <c r="CD43" s="23">
        <f t="shared" si="28"/>
        <v>0</v>
      </c>
      <c r="CE43" s="23">
        <f t="shared" si="28"/>
        <v>0</v>
      </c>
      <c r="CF43" s="23">
        <f t="shared" si="28"/>
        <v>0</v>
      </c>
      <c r="CG43" s="22">
        <f t="shared" si="28"/>
        <v>0</v>
      </c>
      <c r="CH43" s="23">
        <f t="shared" si="28"/>
        <v>0</v>
      </c>
      <c r="CI43" s="23">
        <f t="shared" si="28"/>
        <v>0</v>
      </c>
      <c r="CJ43" s="23">
        <f t="shared" si="28"/>
        <v>0</v>
      </c>
      <c r="CK43" s="23">
        <f t="shared" si="28"/>
        <v>0</v>
      </c>
      <c r="CL43" s="23">
        <f t="shared" si="28"/>
        <v>0</v>
      </c>
      <c r="CM43" s="23">
        <f t="shared" si="28"/>
        <v>0</v>
      </c>
      <c r="CO43" s="47" t="s">
        <v>38</v>
      </c>
      <c r="CP43" s="22">
        <f t="shared" ref="CP43:DJ43" si="29">MAX(CP9:CP39)</f>
        <v>0</v>
      </c>
      <c r="CQ43" s="23">
        <f t="shared" si="29"/>
        <v>0</v>
      </c>
      <c r="CR43" s="23">
        <f t="shared" si="29"/>
        <v>0</v>
      </c>
      <c r="CS43" s="23">
        <f t="shared" si="29"/>
        <v>0</v>
      </c>
      <c r="CT43" s="23">
        <f t="shared" si="29"/>
        <v>0</v>
      </c>
      <c r="CU43" s="23">
        <f t="shared" si="29"/>
        <v>0</v>
      </c>
      <c r="CV43" s="23">
        <f t="shared" si="29"/>
        <v>0</v>
      </c>
      <c r="CW43" s="22">
        <f t="shared" si="29"/>
        <v>0</v>
      </c>
      <c r="CX43" s="23">
        <f t="shared" si="29"/>
        <v>0</v>
      </c>
      <c r="CY43" s="23">
        <f t="shared" si="29"/>
        <v>0</v>
      </c>
      <c r="CZ43" s="23">
        <f t="shared" si="29"/>
        <v>0</v>
      </c>
      <c r="DA43" s="23">
        <f t="shared" si="29"/>
        <v>0</v>
      </c>
      <c r="DB43" s="23">
        <f t="shared" si="29"/>
        <v>0</v>
      </c>
      <c r="DC43" s="23">
        <f t="shared" si="29"/>
        <v>0</v>
      </c>
      <c r="DD43" s="22">
        <f t="shared" si="29"/>
        <v>0</v>
      </c>
      <c r="DE43" s="23">
        <f t="shared" si="29"/>
        <v>0</v>
      </c>
      <c r="DF43" s="23">
        <f t="shared" si="29"/>
        <v>0</v>
      </c>
      <c r="DG43" s="23">
        <f t="shared" si="29"/>
        <v>0</v>
      </c>
      <c r="DH43" s="23">
        <f t="shared" si="29"/>
        <v>0</v>
      </c>
      <c r="DI43" s="23">
        <f t="shared" si="29"/>
        <v>0</v>
      </c>
      <c r="DJ43" s="23">
        <f t="shared" si="29"/>
        <v>0</v>
      </c>
    </row>
    <row r="44" spans="1:114" ht="13.5" thickTop="1" x14ac:dyDescent="0.2"/>
  </sheetData>
  <sheetProtection password="C724" sheet="1" selectLockedCells="1"/>
  <mergeCells count="75">
    <mergeCell ref="AN4:AS5"/>
    <mergeCell ref="AO2:AQ2"/>
    <mergeCell ref="X1:Y1"/>
    <mergeCell ref="Z1:AL1"/>
    <mergeCell ref="X2:Y2"/>
    <mergeCell ref="Z2:AF2"/>
    <mergeCell ref="AJ2:AL2"/>
    <mergeCell ref="Z4:AE5"/>
    <mergeCell ref="AG4:AL5"/>
    <mergeCell ref="AW4:BB5"/>
    <mergeCell ref="BD4:BI5"/>
    <mergeCell ref="AU1:AV1"/>
    <mergeCell ref="AW1:BI1"/>
    <mergeCell ref="AU2:AV2"/>
    <mergeCell ref="AW2:BC2"/>
    <mergeCell ref="BG2:BI2"/>
    <mergeCell ref="AW7:AY7"/>
    <mergeCell ref="AZ7:BB7"/>
    <mergeCell ref="BD7:BF7"/>
    <mergeCell ref="BG7:BI7"/>
    <mergeCell ref="BK7:BM7"/>
    <mergeCell ref="BN7:BP7"/>
    <mergeCell ref="BR1:BS1"/>
    <mergeCell ref="BT1:CF1"/>
    <mergeCell ref="BR2:BS2"/>
    <mergeCell ref="BT2:BZ2"/>
    <mergeCell ref="CD2:CF2"/>
    <mergeCell ref="BK4:BP5"/>
    <mergeCell ref="BL2:BN2"/>
    <mergeCell ref="BT4:BY5"/>
    <mergeCell ref="CA4:CF5"/>
    <mergeCell ref="BT7:BV7"/>
    <mergeCell ref="CH4:CM5"/>
    <mergeCell ref="BW7:BY7"/>
    <mergeCell ref="CA7:CC7"/>
    <mergeCell ref="CD7:CF7"/>
    <mergeCell ref="CH7:CJ7"/>
    <mergeCell ref="CK7:CM7"/>
    <mergeCell ref="CX4:DC5"/>
    <mergeCell ref="DE4:DJ5"/>
    <mergeCell ref="DF2:DH2"/>
    <mergeCell ref="CI2:CK2"/>
    <mergeCell ref="CO1:CP1"/>
    <mergeCell ref="CQ1:DC1"/>
    <mergeCell ref="CO2:CP2"/>
    <mergeCell ref="CQ2:CW2"/>
    <mergeCell ref="DA2:DC2"/>
    <mergeCell ref="DH7:DJ7"/>
    <mergeCell ref="R2:T2"/>
    <mergeCell ref="C4:H5"/>
    <mergeCell ref="J4:O5"/>
    <mergeCell ref="Q4:V5"/>
    <mergeCell ref="C7:E7"/>
    <mergeCell ref="F7:H7"/>
    <mergeCell ref="J7:L7"/>
    <mergeCell ref="M7:O7"/>
    <mergeCell ref="CQ7:CS7"/>
    <mergeCell ref="C1:O1"/>
    <mergeCell ref="A1:B1"/>
    <mergeCell ref="A2:B2"/>
    <mergeCell ref="C2:I2"/>
    <mergeCell ref="M2:O2"/>
    <mergeCell ref="DE7:DG7"/>
    <mergeCell ref="CT7:CV7"/>
    <mergeCell ref="CX7:CZ7"/>
    <mergeCell ref="DA7:DC7"/>
    <mergeCell ref="CQ4:CV5"/>
    <mergeCell ref="AQ7:AS7"/>
    <mergeCell ref="Q7:S7"/>
    <mergeCell ref="T7:V7"/>
    <mergeCell ref="AG7:AI7"/>
    <mergeCell ref="AJ7:AL7"/>
    <mergeCell ref="Z7:AB7"/>
    <mergeCell ref="AC7:AE7"/>
    <mergeCell ref="AN7:AP7"/>
  </mergeCells>
  <phoneticPr fontId="0" type="noConversion"/>
  <dataValidations count="1">
    <dataValidation type="list" allowBlank="1" showInputMessage="1" showErrorMessage="1" sqref="D8:H8 K8:O8 R8:V8 AA8:AE8 AH8:AL8 AO8:AS8 AX8:BB8 BE8:BI8 BL8:BP8 BU8:BY8 CB8:CF8 CI8:CM8 CR8:CV8 CY8:DC8 DF8:DJ8">
      <formula1>Parameters</formula1>
    </dataValidation>
  </dataValidations>
  <printOptions horizontalCentered="1"/>
  <pageMargins left="0.25" right="0.25" top="0.35" bottom="0.28999999999999998" header="0" footer="0"/>
  <pageSetup scale="58" fitToWidth="0" pageOrder="overThenDown" orientation="landscape" horizontalDpi="4294967292" r:id="rId1"/>
  <headerFooter alignWithMargins="0">
    <oddHeader>&amp;C&amp;"Times New Roman,Bold"&amp;18&amp;UGROUNDWATER SYSTEM MONTHLY OPERATIONAL DATA REPORT</oddHeader>
    <oddFooter xml:space="preserve">&amp;C&amp;P of &amp;N&amp;R&amp;D
ADEM FORM #8 XX/18 m1   </oddFooter>
  </headerFooter>
  <rowBreaks count="1" manualBreakCount="1">
    <brk id="43" max="16383" man="1"/>
  </rowBreaks>
  <colBreaks count="4" manualBreakCount="4">
    <brk id="22" max="1048575" man="1"/>
    <brk id="45" max="1048575" man="1"/>
    <brk id="68" max="1048575" man="1"/>
    <brk id="9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E32" sqref="E32"/>
    </sheetView>
  </sheetViews>
  <sheetFormatPr defaultRowHeight="12.75" x14ac:dyDescent="0.2"/>
  <sheetData>
    <row r="1" spans="1:2" x14ac:dyDescent="0.2">
      <c r="A1" s="152" t="s">
        <v>56</v>
      </c>
      <c r="B1" s="152"/>
    </row>
    <row r="2" spans="1:2" x14ac:dyDescent="0.2">
      <c r="A2" s="87">
        <v>1</v>
      </c>
      <c r="B2" s="87" t="s">
        <v>53</v>
      </c>
    </row>
    <row r="3" spans="1:2" x14ac:dyDescent="0.2">
      <c r="A3" s="87">
        <v>2</v>
      </c>
      <c r="B3" s="87" t="s">
        <v>54</v>
      </c>
    </row>
    <row r="4" spans="1:2" x14ac:dyDescent="0.2">
      <c r="A4" s="87">
        <v>3</v>
      </c>
      <c r="B4" s="87" t="s">
        <v>16</v>
      </c>
    </row>
    <row r="5" spans="1:2" x14ac:dyDescent="0.2">
      <c r="A5" s="87">
        <v>4</v>
      </c>
      <c r="B5" s="87" t="s">
        <v>17</v>
      </c>
    </row>
    <row r="6" spans="1:2" x14ac:dyDescent="0.2">
      <c r="A6" s="87">
        <v>5</v>
      </c>
      <c r="B6" s="87" t="s">
        <v>18</v>
      </c>
    </row>
    <row r="7" spans="1:2" x14ac:dyDescent="0.2">
      <c r="A7" s="87">
        <v>6</v>
      </c>
      <c r="B7" s="87" t="s">
        <v>19</v>
      </c>
    </row>
    <row r="8" spans="1:2" ht="14.25" x14ac:dyDescent="0.25">
      <c r="A8" s="87">
        <v>7</v>
      </c>
      <c r="B8" s="87" t="s">
        <v>55</v>
      </c>
    </row>
    <row r="9" spans="1:2" x14ac:dyDescent="0.2">
      <c r="A9" s="87">
        <v>8</v>
      </c>
      <c r="B9" s="87" t="s">
        <v>58</v>
      </c>
    </row>
    <row r="12" spans="1:2" x14ac:dyDescent="0.2">
      <c r="B12" t="s">
        <v>59</v>
      </c>
    </row>
  </sheetData>
  <mergeCells count="1">
    <mergeCell ref="A1:B1"/>
  </mergeCells>
  <phoneticPr fontId="2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H53"/>
  <sheetViews>
    <sheetView zoomScale="90" workbookViewId="0">
      <selection activeCell="B18" sqref="B18"/>
    </sheetView>
  </sheetViews>
  <sheetFormatPr defaultRowHeight="12.75" x14ac:dyDescent="0.2"/>
  <cols>
    <col min="1" max="1" width="8.83203125" customWidth="1"/>
    <col min="2" max="2" width="19.83203125" customWidth="1"/>
    <col min="3" max="6" width="7.83203125" customWidth="1"/>
    <col min="7" max="7" width="8.83203125" customWidth="1"/>
    <col min="8" max="8" width="7.83203125" customWidth="1"/>
    <col min="9" max="9" width="19.83203125" customWidth="1"/>
    <col min="10" max="13" width="7.83203125" customWidth="1"/>
    <col min="14" max="14" width="8.83203125" customWidth="1"/>
    <col min="15" max="15" width="7.83203125" customWidth="1"/>
    <col min="16" max="16" width="19.83203125" customWidth="1"/>
    <col min="17" max="19" width="7.83203125" customWidth="1"/>
    <col min="20" max="20" width="7.83203125" style="1" customWidth="1"/>
    <col min="21" max="21" width="8.83203125" customWidth="1"/>
    <col min="22" max="22" width="7.83203125" customWidth="1"/>
    <col min="23" max="23" width="2.1640625" customWidth="1"/>
    <col min="24" max="24" width="14.33203125" customWidth="1"/>
    <col min="26" max="26" width="9.83203125" customWidth="1"/>
    <col min="27" max="27" width="5" customWidth="1"/>
    <col min="28" max="28" width="7.5" customWidth="1"/>
  </cols>
  <sheetData>
    <row r="1" spans="1:34" ht="45" customHeight="1" x14ac:dyDescent="0.35">
      <c r="A1" s="135" t="s">
        <v>0</v>
      </c>
      <c r="B1" s="135"/>
      <c r="C1" s="139" t="s">
        <v>43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2"/>
      <c r="Q1" s="2"/>
      <c r="R1" s="2"/>
      <c r="S1" s="2"/>
      <c r="T1" s="3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20.25" customHeight="1" x14ac:dyDescent="0.35">
      <c r="A2" s="135" t="s">
        <v>1</v>
      </c>
      <c r="B2" s="135"/>
      <c r="C2" s="136" t="s">
        <v>46</v>
      </c>
      <c r="D2" s="136"/>
      <c r="E2" s="136"/>
      <c r="F2" s="136"/>
      <c r="G2" s="136"/>
      <c r="H2" s="136"/>
      <c r="I2" s="136"/>
      <c r="K2" s="80"/>
      <c r="L2" s="79" t="s">
        <v>2</v>
      </c>
      <c r="M2" s="137">
        <v>123</v>
      </c>
      <c r="N2" s="137"/>
      <c r="O2" s="137"/>
      <c r="P2" s="58"/>
      <c r="Q2" s="26"/>
      <c r="R2" s="81" t="s">
        <v>3</v>
      </c>
      <c r="S2" s="137">
        <v>5000</v>
      </c>
      <c r="T2" s="137"/>
      <c r="U2" s="26"/>
      <c r="V2" s="26"/>
      <c r="W2" s="79" t="s">
        <v>4</v>
      </c>
      <c r="X2" s="137" t="s">
        <v>44</v>
      </c>
      <c r="Y2" s="137"/>
      <c r="Z2" s="137"/>
      <c r="AA2" s="16">
        <v>20</v>
      </c>
      <c r="AB2" s="66">
        <v>8</v>
      </c>
      <c r="AC2" s="2"/>
      <c r="AD2" s="2"/>
      <c r="AE2" s="2"/>
      <c r="AF2" s="2"/>
      <c r="AG2" s="2"/>
      <c r="AH2" s="2"/>
    </row>
    <row r="3" spans="1:34" ht="18" customHeight="1" thickBot="1" x14ac:dyDescent="0.25">
      <c r="A3" s="85"/>
      <c r="B3" s="8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8" customHeight="1" thickTop="1" x14ac:dyDescent="0.3">
      <c r="A4" s="75"/>
      <c r="B4" s="54" t="s">
        <v>5</v>
      </c>
      <c r="C4" s="117" t="s">
        <v>45</v>
      </c>
      <c r="D4" s="117"/>
      <c r="E4" s="117"/>
      <c r="F4" s="117"/>
      <c r="G4" s="117"/>
      <c r="H4" s="118"/>
      <c r="I4" s="54" t="s">
        <v>5</v>
      </c>
      <c r="J4" s="117" t="s">
        <v>47</v>
      </c>
      <c r="K4" s="117"/>
      <c r="L4" s="117"/>
      <c r="M4" s="117"/>
      <c r="N4" s="117"/>
      <c r="O4" s="118"/>
      <c r="P4" s="54" t="s">
        <v>5</v>
      </c>
      <c r="Q4" s="117" t="s">
        <v>48</v>
      </c>
      <c r="R4" s="117"/>
      <c r="S4" s="117"/>
      <c r="T4" s="117"/>
      <c r="U4" s="117"/>
      <c r="V4" s="118"/>
      <c r="W4" s="1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8" customHeight="1" x14ac:dyDescent="0.3">
      <c r="A5" s="76"/>
      <c r="B5" s="55"/>
      <c r="C5" s="119"/>
      <c r="D5" s="119"/>
      <c r="E5" s="119"/>
      <c r="F5" s="119"/>
      <c r="G5" s="119"/>
      <c r="H5" s="120"/>
      <c r="I5" s="55"/>
      <c r="J5" s="119"/>
      <c r="K5" s="119"/>
      <c r="L5" s="119"/>
      <c r="M5" s="119"/>
      <c r="N5" s="119"/>
      <c r="O5" s="120"/>
      <c r="P5" s="55"/>
      <c r="Q5" s="119"/>
      <c r="R5" s="119"/>
      <c r="S5" s="119"/>
      <c r="T5" s="119"/>
      <c r="U5" s="119"/>
      <c r="V5" s="120"/>
      <c r="W5" s="12"/>
      <c r="X5" s="28" t="s">
        <v>6</v>
      </c>
      <c r="Y5" s="29"/>
      <c r="Z5" s="2"/>
      <c r="AA5" s="2"/>
      <c r="AB5" s="2"/>
      <c r="AC5" s="2"/>
      <c r="AD5" s="2"/>
      <c r="AE5" s="2"/>
      <c r="AF5" s="2"/>
      <c r="AG5" s="2"/>
      <c r="AH5" s="2"/>
    </row>
    <row r="6" spans="1:34" ht="18" customHeight="1" x14ac:dyDescent="0.3">
      <c r="A6" s="77"/>
      <c r="B6" s="59" t="s">
        <v>7</v>
      </c>
      <c r="C6" s="60" t="s">
        <v>8</v>
      </c>
      <c r="D6" s="61"/>
      <c r="E6" s="62"/>
      <c r="F6" s="60" t="s">
        <v>9</v>
      </c>
      <c r="G6" s="63"/>
      <c r="H6" s="64"/>
      <c r="I6" s="59" t="s">
        <v>7</v>
      </c>
      <c r="J6" s="60" t="s">
        <v>8</v>
      </c>
      <c r="K6" s="64"/>
      <c r="L6" s="62"/>
      <c r="M6" s="60" t="s">
        <v>9</v>
      </c>
      <c r="N6" s="63"/>
      <c r="O6" s="64"/>
      <c r="P6" s="59" t="s">
        <v>7</v>
      </c>
      <c r="Q6" s="60" t="s">
        <v>8</v>
      </c>
      <c r="R6" s="64"/>
      <c r="S6" s="62"/>
      <c r="T6" s="60" t="s">
        <v>9</v>
      </c>
      <c r="U6" s="63"/>
      <c r="V6" s="65"/>
      <c r="W6" s="13"/>
      <c r="X6" s="28" t="s">
        <v>10</v>
      </c>
      <c r="Y6" s="34"/>
      <c r="Z6" s="140">
        <v>5000</v>
      </c>
      <c r="AA6" s="140"/>
      <c r="AB6" s="140"/>
      <c r="AC6" s="2"/>
      <c r="AD6" s="2"/>
      <c r="AE6" s="2"/>
      <c r="AF6" s="2"/>
      <c r="AG6" s="2"/>
      <c r="AH6" s="2"/>
    </row>
    <row r="7" spans="1:34" ht="18" customHeight="1" x14ac:dyDescent="0.3">
      <c r="A7" s="78"/>
      <c r="B7" s="86">
        <v>1500</v>
      </c>
      <c r="C7" s="122">
        <v>235</v>
      </c>
      <c r="D7" s="123"/>
      <c r="E7" s="124"/>
      <c r="F7" s="122">
        <v>798</v>
      </c>
      <c r="G7" s="123"/>
      <c r="H7" s="125"/>
      <c r="I7" s="86">
        <v>500000</v>
      </c>
      <c r="J7" s="122">
        <v>789</v>
      </c>
      <c r="K7" s="123"/>
      <c r="L7" s="124"/>
      <c r="M7" s="122">
        <v>900</v>
      </c>
      <c r="N7" s="123"/>
      <c r="O7" s="125"/>
      <c r="P7" s="86">
        <v>2000</v>
      </c>
      <c r="Q7" s="122">
        <v>899</v>
      </c>
      <c r="R7" s="123"/>
      <c r="S7" s="124"/>
      <c r="T7" s="122">
        <v>950</v>
      </c>
      <c r="U7" s="123"/>
      <c r="V7" s="125"/>
      <c r="W7" s="7"/>
      <c r="X7" s="28" t="s">
        <v>11</v>
      </c>
      <c r="Y7" s="29"/>
      <c r="Z7" s="141"/>
      <c r="AA7" s="141"/>
      <c r="AB7" s="141"/>
      <c r="AC7" s="2"/>
      <c r="AD7" s="2"/>
      <c r="AE7" s="2"/>
      <c r="AF7" s="2"/>
      <c r="AG7" s="2"/>
      <c r="AH7" s="2"/>
    </row>
    <row r="8" spans="1:34" ht="21.95" customHeight="1" thickBot="1" x14ac:dyDescent="0.4">
      <c r="A8" s="56" t="s">
        <v>12</v>
      </c>
      <c r="B8" s="72" t="s">
        <v>13</v>
      </c>
      <c r="C8" s="73" t="s">
        <v>14</v>
      </c>
      <c r="D8" s="73" t="s">
        <v>15</v>
      </c>
      <c r="E8" s="73" t="s">
        <v>16</v>
      </c>
      <c r="F8" s="73" t="s">
        <v>17</v>
      </c>
      <c r="G8" s="73" t="s">
        <v>18</v>
      </c>
      <c r="H8" s="73" t="s">
        <v>19</v>
      </c>
      <c r="I8" s="72" t="s">
        <v>13</v>
      </c>
      <c r="J8" s="73" t="s">
        <v>14</v>
      </c>
      <c r="K8" s="73" t="s">
        <v>15</v>
      </c>
      <c r="L8" s="73" t="s">
        <v>16</v>
      </c>
      <c r="M8" s="73" t="s">
        <v>17</v>
      </c>
      <c r="N8" s="73" t="s">
        <v>18</v>
      </c>
      <c r="O8" s="73" t="s">
        <v>19</v>
      </c>
      <c r="P8" s="72" t="s">
        <v>13</v>
      </c>
      <c r="Q8" s="73" t="s">
        <v>14</v>
      </c>
      <c r="R8" s="73" t="s">
        <v>15</v>
      </c>
      <c r="S8" s="73" t="s">
        <v>16</v>
      </c>
      <c r="T8" s="73" t="s">
        <v>17</v>
      </c>
      <c r="U8" s="73" t="s">
        <v>18</v>
      </c>
      <c r="V8" s="74" t="s">
        <v>19</v>
      </c>
      <c r="W8" s="8"/>
      <c r="X8" s="31"/>
      <c r="Y8" s="32"/>
      <c r="Z8" s="30"/>
      <c r="AA8" s="30"/>
      <c r="AB8" s="30"/>
      <c r="AC8" s="2"/>
      <c r="AD8" s="2"/>
      <c r="AE8" s="2"/>
      <c r="AF8" s="2"/>
      <c r="AG8" s="2"/>
      <c r="AH8" s="2"/>
    </row>
    <row r="9" spans="1:34" ht="23.1" customHeight="1" thickTop="1" x14ac:dyDescent="0.35">
      <c r="A9" s="43">
        <v>1</v>
      </c>
      <c r="B9" s="36">
        <v>53180</v>
      </c>
      <c r="C9" s="17">
        <v>1</v>
      </c>
      <c r="D9" s="40"/>
      <c r="E9" s="40"/>
      <c r="F9" s="40"/>
      <c r="G9" s="17">
        <v>0.34</v>
      </c>
      <c r="H9" s="17"/>
      <c r="I9" s="41">
        <v>500800</v>
      </c>
      <c r="J9" s="17">
        <v>1.4</v>
      </c>
      <c r="K9" s="17">
        <v>1.1200000000000001</v>
      </c>
      <c r="L9" s="17"/>
      <c r="M9" s="17"/>
      <c r="N9" s="17"/>
      <c r="O9" s="17">
        <v>7.5</v>
      </c>
      <c r="P9" s="42">
        <v>4500</v>
      </c>
      <c r="Q9" s="17">
        <v>0.5</v>
      </c>
      <c r="R9" s="17">
        <v>2.2999999999999998</v>
      </c>
      <c r="S9" s="17">
        <v>2.9</v>
      </c>
      <c r="T9" s="19">
        <v>0.2</v>
      </c>
      <c r="U9" s="17">
        <v>53</v>
      </c>
      <c r="V9" s="17">
        <v>8</v>
      </c>
      <c r="W9" s="21"/>
      <c r="X9" s="28" t="s">
        <v>6</v>
      </c>
      <c r="Y9" s="29"/>
      <c r="Z9" s="142">
        <f>B40+I40+P40</f>
        <v>14939430</v>
      </c>
      <c r="AA9" s="142"/>
      <c r="AB9" s="142"/>
      <c r="AC9" s="2"/>
      <c r="AD9" s="2"/>
      <c r="AE9" s="2"/>
      <c r="AF9" s="2"/>
      <c r="AG9" s="2"/>
      <c r="AH9" s="2"/>
    </row>
    <row r="10" spans="1:34" ht="23.1" customHeight="1" x14ac:dyDescent="0.35">
      <c r="A10" s="44">
        <f t="shared" ref="A10:A39" si="0">A9+1</f>
        <v>2</v>
      </c>
      <c r="B10" s="35">
        <v>54910</v>
      </c>
      <c r="C10" s="18">
        <v>0.9</v>
      </c>
      <c r="D10" s="37"/>
      <c r="E10" s="37"/>
      <c r="F10" s="37"/>
      <c r="G10" s="18">
        <v>0.36</v>
      </c>
      <c r="H10" s="18"/>
      <c r="I10" s="38">
        <v>409000</v>
      </c>
      <c r="J10" s="18">
        <v>1.5</v>
      </c>
      <c r="K10" s="18">
        <v>0.66</v>
      </c>
      <c r="L10" s="18"/>
      <c r="M10" s="18"/>
      <c r="N10" s="18"/>
      <c r="O10" s="18">
        <v>7.5</v>
      </c>
      <c r="P10" s="39">
        <v>4500</v>
      </c>
      <c r="Q10" s="18">
        <v>0.5</v>
      </c>
      <c r="R10" s="18">
        <v>2.2999999999999998</v>
      </c>
      <c r="S10" s="18">
        <v>2.9</v>
      </c>
      <c r="T10" s="20">
        <v>0.2</v>
      </c>
      <c r="U10" s="18">
        <v>53</v>
      </c>
      <c r="V10" s="18">
        <v>8</v>
      </c>
      <c r="W10" s="21"/>
      <c r="X10" s="28" t="s">
        <v>21</v>
      </c>
      <c r="Y10" s="29"/>
      <c r="Z10" s="143"/>
      <c r="AA10" s="143"/>
      <c r="AB10" s="143"/>
      <c r="AC10" s="2"/>
      <c r="AD10" s="2"/>
      <c r="AE10" s="2"/>
      <c r="AF10" s="2"/>
      <c r="AG10" s="2"/>
      <c r="AH10" s="2"/>
    </row>
    <row r="11" spans="1:34" ht="23.1" customHeight="1" x14ac:dyDescent="0.35">
      <c r="A11" s="44">
        <f t="shared" si="0"/>
        <v>3</v>
      </c>
      <c r="B11" s="35">
        <v>53210</v>
      </c>
      <c r="C11" s="18">
        <v>0.9</v>
      </c>
      <c r="D11" s="37"/>
      <c r="E11" s="37"/>
      <c r="F11" s="37"/>
      <c r="G11" s="18">
        <v>0.33</v>
      </c>
      <c r="H11" s="18"/>
      <c r="I11" s="38">
        <v>499500</v>
      </c>
      <c r="J11" s="18">
        <v>1.5</v>
      </c>
      <c r="K11" s="18">
        <v>1.78</v>
      </c>
      <c r="L11" s="18"/>
      <c r="M11" s="18"/>
      <c r="N11" s="18"/>
      <c r="O11" s="18">
        <v>7.2</v>
      </c>
      <c r="P11" s="39">
        <v>4500</v>
      </c>
      <c r="Q11" s="18">
        <v>0.5</v>
      </c>
      <c r="R11" s="18">
        <v>2.2999999999999998</v>
      </c>
      <c r="S11" s="18">
        <v>2.9</v>
      </c>
      <c r="T11" s="20">
        <v>0.2</v>
      </c>
      <c r="U11" s="18">
        <v>53</v>
      </c>
      <c r="V11" s="18">
        <v>8</v>
      </c>
      <c r="W11" s="21"/>
      <c r="X11" s="31"/>
      <c r="Y11" s="32"/>
      <c r="Z11" s="144">
        <f>Z6+Z9</f>
        <v>14944430</v>
      </c>
      <c r="AA11" s="144"/>
      <c r="AB11" s="144"/>
      <c r="AC11" s="2"/>
      <c r="AD11" s="2"/>
      <c r="AE11" s="2"/>
      <c r="AF11" s="2"/>
      <c r="AG11" s="2"/>
      <c r="AH11" s="2"/>
    </row>
    <row r="12" spans="1:34" ht="23.1" customHeight="1" x14ac:dyDescent="0.35">
      <c r="A12" s="44">
        <f t="shared" si="0"/>
        <v>4</v>
      </c>
      <c r="B12" s="35">
        <v>64260</v>
      </c>
      <c r="C12" s="18">
        <v>1</v>
      </c>
      <c r="D12" s="37"/>
      <c r="E12" s="37"/>
      <c r="F12" s="37"/>
      <c r="G12" s="18">
        <v>0.31</v>
      </c>
      <c r="H12" s="18"/>
      <c r="I12" s="38">
        <v>373200</v>
      </c>
      <c r="J12" s="18">
        <v>1.8</v>
      </c>
      <c r="K12" s="18">
        <v>1.1499999999999999</v>
      </c>
      <c r="L12" s="18"/>
      <c r="M12" s="18"/>
      <c r="N12" s="18"/>
      <c r="O12" s="18">
        <v>7.5</v>
      </c>
      <c r="P12" s="39">
        <v>4500</v>
      </c>
      <c r="Q12" s="18">
        <v>0.5</v>
      </c>
      <c r="R12" s="18">
        <v>2.2999999999999998</v>
      </c>
      <c r="S12" s="18">
        <v>2.9</v>
      </c>
      <c r="T12" s="20">
        <v>0.2</v>
      </c>
      <c r="U12" s="18">
        <v>53</v>
      </c>
      <c r="V12" s="18">
        <v>8</v>
      </c>
      <c r="W12" s="21"/>
      <c r="X12" s="33" t="s">
        <v>22</v>
      </c>
      <c r="Y12" s="34"/>
      <c r="Z12" s="143"/>
      <c r="AA12" s="143"/>
      <c r="AB12" s="143"/>
      <c r="AC12" s="2"/>
      <c r="AD12" s="2"/>
      <c r="AE12" s="2"/>
      <c r="AF12" s="2"/>
      <c r="AG12" s="2"/>
      <c r="AH12" s="2"/>
    </row>
    <row r="13" spans="1:34" ht="23.1" customHeight="1" x14ac:dyDescent="0.35">
      <c r="A13" s="44">
        <f t="shared" si="0"/>
        <v>5</v>
      </c>
      <c r="B13" s="35">
        <v>52550</v>
      </c>
      <c r="C13" s="18">
        <v>0.9</v>
      </c>
      <c r="D13" s="37"/>
      <c r="E13" s="37"/>
      <c r="F13" s="37"/>
      <c r="G13" s="18">
        <v>0.32</v>
      </c>
      <c r="H13" s="18"/>
      <c r="I13" s="38">
        <v>447400</v>
      </c>
      <c r="J13" s="18">
        <v>1.7</v>
      </c>
      <c r="K13" s="18">
        <v>2.19</v>
      </c>
      <c r="L13" s="18"/>
      <c r="M13" s="18"/>
      <c r="N13" s="18"/>
      <c r="O13" s="18">
        <v>7.5</v>
      </c>
      <c r="P13" s="39">
        <v>4500</v>
      </c>
      <c r="Q13" s="18">
        <v>0.5</v>
      </c>
      <c r="R13" s="18">
        <v>2.2999999999999998</v>
      </c>
      <c r="S13" s="18">
        <v>2.9</v>
      </c>
      <c r="T13" s="20">
        <v>0.2</v>
      </c>
      <c r="U13" s="18">
        <v>53</v>
      </c>
      <c r="V13" s="18">
        <v>8</v>
      </c>
      <c r="W13" s="21"/>
      <c r="X13" s="33"/>
      <c r="Y13" s="34"/>
      <c r="Z13" s="145">
        <v>260000</v>
      </c>
      <c r="AA13" s="145"/>
      <c r="AB13" s="145"/>
      <c r="AC13" s="2"/>
      <c r="AD13" s="2"/>
      <c r="AE13" s="2"/>
      <c r="AF13" s="2"/>
      <c r="AG13" s="2"/>
      <c r="AH13" s="2"/>
    </row>
    <row r="14" spans="1:34" ht="23.1" customHeight="1" x14ac:dyDescent="0.35">
      <c r="A14" s="44">
        <f t="shared" si="0"/>
        <v>6</v>
      </c>
      <c r="B14" s="35">
        <v>54620</v>
      </c>
      <c r="C14" s="18">
        <v>0.8</v>
      </c>
      <c r="D14" s="37"/>
      <c r="E14" s="37"/>
      <c r="F14" s="37"/>
      <c r="G14" s="18">
        <v>0.3</v>
      </c>
      <c r="H14" s="18"/>
      <c r="I14" s="38">
        <v>498500</v>
      </c>
      <c r="J14" s="18">
        <v>1.4</v>
      </c>
      <c r="K14" s="18">
        <v>0.55000000000000004</v>
      </c>
      <c r="L14" s="18"/>
      <c r="M14" s="18"/>
      <c r="N14" s="18"/>
      <c r="O14" s="18">
        <v>7.5</v>
      </c>
      <c r="P14" s="39">
        <v>4500</v>
      </c>
      <c r="Q14" s="18">
        <v>0.5</v>
      </c>
      <c r="R14" s="18">
        <v>2.2999999999999998</v>
      </c>
      <c r="S14" s="18">
        <v>2.9</v>
      </c>
      <c r="T14" s="20">
        <v>0.2</v>
      </c>
      <c r="U14" s="18">
        <v>53</v>
      </c>
      <c r="V14" s="18">
        <v>8</v>
      </c>
      <c r="W14" s="21"/>
      <c r="X14" s="33" t="s">
        <v>23</v>
      </c>
      <c r="Y14" s="57"/>
      <c r="Z14" s="146"/>
      <c r="AA14" s="146"/>
      <c r="AB14" s="146"/>
      <c r="AC14" s="2"/>
      <c r="AD14" s="2"/>
      <c r="AE14" s="2"/>
      <c r="AF14" s="2"/>
      <c r="AG14" s="2"/>
      <c r="AH14" s="2"/>
    </row>
    <row r="15" spans="1:34" ht="23.1" customHeight="1" x14ac:dyDescent="0.35">
      <c r="A15" s="44">
        <f t="shared" si="0"/>
        <v>7</v>
      </c>
      <c r="B15" s="35">
        <v>61950</v>
      </c>
      <c r="C15" s="18">
        <v>0.8</v>
      </c>
      <c r="D15" s="37"/>
      <c r="E15" s="37"/>
      <c r="F15" s="37"/>
      <c r="G15" s="18">
        <v>0.33</v>
      </c>
      <c r="H15" s="18"/>
      <c r="I15" s="38">
        <v>499500</v>
      </c>
      <c r="J15" s="18">
        <v>1.5</v>
      </c>
      <c r="K15" s="18">
        <v>1.25</v>
      </c>
      <c r="L15" s="18"/>
      <c r="M15" s="18"/>
      <c r="N15" s="18"/>
      <c r="O15" s="18">
        <v>7.55</v>
      </c>
      <c r="P15" s="39">
        <v>4500</v>
      </c>
      <c r="Q15" s="18">
        <v>0.5</v>
      </c>
      <c r="R15" s="18">
        <v>2.2999999999999998</v>
      </c>
      <c r="S15" s="18">
        <v>2.9</v>
      </c>
      <c r="T15" s="20">
        <v>0.2</v>
      </c>
      <c r="U15" s="18">
        <v>53</v>
      </c>
      <c r="V15" s="18">
        <v>8</v>
      </c>
      <c r="W15" s="21"/>
      <c r="X15" s="33"/>
      <c r="Y15" s="34"/>
      <c r="Z15" s="130">
        <f>Z11-Z13</f>
        <v>14684430</v>
      </c>
      <c r="AA15" s="130"/>
      <c r="AB15" s="130"/>
      <c r="AC15" s="2"/>
      <c r="AD15" s="2"/>
      <c r="AE15" s="2"/>
      <c r="AF15" s="2"/>
      <c r="AG15" s="2"/>
      <c r="AH15" s="2"/>
    </row>
    <row r="16" spans="1:34" ht="23.1" customHeight="1" x14ac:dyDescent="0.35">
      <c r="A16" s="44">
        <f t="shared" si="0"/>
        <v>8</v>
      </c>
      <c r="B16" s="35">
        <v>58820</v>
      </c>
      <c r="C16" s="18">
        <v>0.7</v>
      </c>
      <c r="D16" s="37"/>
      <c r="E16" s="37"/>
      <c r="F16" s="37"/>
      <c r="G16" s="18">
        <v>0.32</v>
      </c>
      <c r="H16" s="18"/>
      <c r="I16" s="38">
        <v>332500</v>
      </c>
      <c r="J16" s="18">
        <v>1.2</v>
      </c>
      <c r="K16" s="18">
        <v>1.01</v>
      </c>
      <c r="L16" s="18"/>
      <c r="M16" s="18"/>
      <c r="N16" s="18"/>
      <c r="O16" s="18">
        <v>7.5</v>
      </c>
      <c r="P16" s="39">
        <v>4500</v>
      </c>
      <c r="Q16" s="18">
        <v>0.5</v>
      </c>
      <c r="R16" s="18">
        <v>2.2999999999999998</v>
      </c>
      <c r="S16" s="18">
        <v>2.9</v>
      </c>
      <c r="T16" s="20">
        <v>0.2</v>
      </c>
      <c r="U16" s="18">
        <v>53</v>
      </c>
      <c r="V16" s="18">
        <v>8</v>
      </c>
      <c r="W16" s="21"/>
      <c r="X16" s="33" t="s">
        <v>24</v>
      </c>
      <c r="Y16" s="58"/>
      <c r="Z16" s="131"/>
      <c r="AA16" s="131"/>
      <c r="AB16" s="131"/>
      <c r="AC16" s="2"/>
      <c r="AD16" s="2"/>
      <c r="AE16" s="2"/>
      <c r="AF16" s="2"/>
      <c r="AG16" s="2"/>
      <c r="AH16" s="2"/>
    </row>
    <row r="17" spans="1:34" ht="23.1" customHeight="1" x14ac:dyDescent="0.35">
      <c r="A17" s="44">
        <f t="shared" si="0"/>
        <v>9</v>
      </c>
      <c r="B17" s="35">
        <v>64580</v>
      </c>
      <c r="C17" s="18">
        <v>0.9</v>
      </c>
      <c r="D17" s="37"/>
      <c r="E17" s="37"/>
      <c r="F17" s="37"/>
      <c r="G17" s="18">
        <v>0.36</v>
      </c>
      <c r="H17" s="18"/>
      <c r="I17" s="38">
        <v>211900</v>
      </c>
      <c r="J17" s="18">
        <v>1.4</v>
      </c>
      <c r="K17" s="18">
        <v>1.26</v>
      </c>
      <c r="L17" s="18"/>
      <c r="M17" s="18"/>
      <c r="N17" s="18"/>
      <c r="O17" s="18">
        <v>7.5</v>
      </c>
      <c r="P17" s="39">
        <v>4500</v>
      </c>
      <c r="Q17" s="18">
        <v>0.5</v>
      </c>
      <c r="R17" s="18">
        <v>2.2999999999999998</v>
      </c>
      <c r="S17" s="18">
        <v>2.9</v>
      </c>
      <c r="T17" s="20">
        <v>0.2</v>
      </c>
      <c r="U17" s="18">
        <v>53</v>
      </c>
      <c r="V17" s="18">
        <v>8</v>
      </c>
      <c r="W17" s="21"/>
      <c r="X17" s="33"/>
      <c r="Y17" s="34"/>
      <c r="Z17" s="132">
        <f>IF(Z11=0, "", Z15/Z11)</f>
        <v>0.98260221366756706</v>
      </c>
      <c r="AA17" s="132"/>
      <c r="AB17" s="132"/>
      <c r="AC17" s="2"/>
      <c r="AD17" s="2"/>
      <c r="AE17" s="2"/>
      <c r="AF17" s="2"/>
      <c r="AG17" s="2"/>
      <c r="AH17" s="2"/>
    </row>
    <row r="18" spans="1:34" ht="23.1" customHeight="1" x14ac:dyDescent="0.35">
      <c r="A18" s="44">
        <f t="shared" si="0"/>
        <v>10</v>
      </c>
      <c r="B18" s="35">
        <v>57560</v>
      </c>
      <c r="C18" s="18">
        <v>0.9</v>
      </c>
      <c r="D18" s="37"/>
      <c r="E18" s="37"/>
      <c r="F18" s="37"/>
      <c r="G18" s="18">
        <v>0.34</v>
      </c>
      <c r="H18" s="18"/>
      <c r="I18" s="38">
        <v>501800</v>
      </c>
      <c r="J18" s="18">
        <v>1.3</v>
      </c>
      <c r="K18" s="18">
        <v>1.0900000000000001</v>
      </c>
      <c r="L18" s="18"/>
      <c r="M18" s="18"/>
      <c r="N18" s="18"/>
      <c r="O18" s="18">
        <v>7.5</v>
      </c>
      <c r="P18" s="39">
        <v>4500</v>
      </c>
      <c r="Q18" s="18">
        <v>0.5</v>
      </c>
      <c r="R18" s="18">
        <v>2.2999999999999998</v>
      </c>
      <c r="S18" s="18">
        <v>2.9</v>
      </c>
      <c r="T18" s="20">
        <v>0.2</v>
      </c>
      <c r="U18" s="18">
        <v>53</v>
      </c>
      <c r="V18" s="18">
        <v>8</v>
      </c>
      <c r="W18" s="21"/>
      <c r="X18" s="33" t="s">
        <v>25</v>
      </c>
      <c r="Y18" s="58"/>
      <c r="Z18" s="133"/>
      <c r="AA18" s="133"/>
      <c r="AB18" s="133"/>
      <c r="AC18" s="2"/>
      <c r="AD18" s="2"/>
      <c r="AE18" s="2"/>
      <c r="AF18" s="2"/>
      <c r="AG18" s="2"/>
      <c r="AH18" s="2"/>
    </row>
    <row r="19" spans="1:34" ht="23.1" customHeight="1" x14ac:dyDescent="0.35">
      <c r="A19" s="44">
        <f t="shared" si="0"/>
        <v>11</v>
      </c>
      <c r="B19" s="35">
        <v>63360</v>
      </c>
      <c r="C19" s="18">
        <v>0.9</v>
      </c>
      <c r="D19" s="37"/>
      <c r="E19" s="37"/>
      <c r="F19" s="37"/>
      <c r="G19" s="18">
        <v>0.33</v>
      </c>
      <c r="H19" s="18"/>
      <c r="I19" s="38">
        <v>497500</v>
      </c>
      <c r="J19" s="18">
        <v>1.7</v>
      </c>
      <c r="K19" s="18">
        <v>1.24</v>
      </c>
      <c r="L19" s="18"/>
      <c r="M19" s="18"/>
      <c r="N19" s="18"/>
      <c r="O19" s="18">
        <v>7.5</v>
      </c>
      <c r="P19" s="39">
        <v>4500</v>
      </c>
      <c r="Q19" s="18">
        <v>0.5</v>
      </c>
      <c r="R19" s="18">
        <v>2.2999999999999998</v>
      </c>
      <c r="S19" s="18">
        <v>2.9</v>
      </c>
      <c r="T19" s="20">
        <v>0.2</v>
      </c>
      <c r="U19" s="18">
        <v>53</v>
      </c>
      <c r="V19" s="18">
        <v>8</v>
      </c>
      <c r="W19" s="21"/>
      <c r="X19" s="33" t="s">
        <v>26</v>
      </c>
      <c r="Y19" s="58"/>
      <c r="Z19" s="67"/>
      <c r="AA19" s="67"/>
      <c r="AB19" s="67"/>
      <c r="AC19" s="2"/>
      <c r="AD19" s="2"/>
      <c r="AE19" s="2"/>
      <c r="AF19" s="2"/>
      <c r="AG19" s="2"/>
      <c r="AH19" s="2"/>
    </row>
    <row r="20" spans="1:34" ht="23.1" customHeight="1" x14ac:dyDescent="0.35">
      <c r="A20" s="44">
        <f t="shared" si="0"/>
        <v>12</v>
      </c>
      <c r="B20" s="35">
        <v>75410</v>
      </c>
      <c r="C20" s="18">
        <v>1.1000000000000001</v>
      </c>
      <c r="D20" s="37"/>
      <c r="E20" s="37"/>
      <c r="F20" s="37"/>
      <c r="G20" s="18">
        <v>0.28999999999999998</v>
      </c>
      <c r="H20" s="18"/>
      <c r="I20" s="38">
        <v>497200</v>
      </c>
      <c r="J20" s="18">
        <v>1.5</v>
      </c>
      <c r="K20" s="18">
        <v>1.1539999999999999</v>
      </c>
      <c r="L20" s="18"/>
      <c r="M20" s="18"/>
      <c r="N20" s="18"/>
      <c r="O20" s="18">
        <v>7.4</v>
      </c>
      <c r="P20" s="39">
        <v>4500</v>
      </c>
      <c r="Q20" s="18">
        <v>0.5</v>
      </c>
      <c r="R20" s="18">
        <v>2.2999999999999998</v>
      </c>
      <c r="S20" s="18">
        <v>2.9</v>
      </c>
      <c r="T20" s="20">
        <v>0.2</v>
      </c>
      <c r="U20" s="18">
        <v>53</v>
      </c>
      <c r="V20" s="18">
        <v>8</v>
      </c>
      <c r="W20" s="21"/>
      <c r="X20" s="68"/>
      <c r="Y20" s="26"/>
      <c r="Z20" s="69"/>
      <c r="AA20" s="106" t="s">
        <v>42</v>
      </c>
      <c r="AB20" s="106"/>
      <c r="AC20" s="2"/>
      <c r="AD20" s="2"/>
      <c r="AE20" s="2"/>
      <c r="AF20" s="2"/>
      <c r="AG20" s="2"/>
      <c r="AH20" s="2"/>
    </row>
    <row r="21" spans="1:34" ht="23.1" customHeight="1" x14ac:dyDescent="0.35">
      <c r="A21" s="44">
        <f t="shared" si="0"/>
        <v>13</v>
      </c>
      <c r="B21" s="35">
        <v>64290</v>
      </c>
      <c r="C21" s="18">
        <v>1.1000000000000001</v>
      </c>
      <c r="D21" s="37"/>
      <c r="E21" s="37"/>
      <c r="F21" s="37"/>
      <c r="G21" s="18">
        <v>0.31</v>
      </c>
      <c r="H21" s="18"/>
      <c r="I21" s="38">
        <v>496800</v>
      </c>
      <c r="J21" s="18">
        <v>1.6</v>
      </c>
      <c r="K21" s="18">
        <v>1.28</v>
      </c>
      <c r="L21" s="18"/>
      <c r="M21" s="18"/>
      <c r="N21" s="18"/>
      <c r="O21" s="18">
        <v>7.5</v>
      </c>
      <c r="P21" s="39">
        <v>4500</v>
      </c>
      <c r="Q21" s="18">
        <v>0.5</v>
      </c>
      <c r="R21" s="18">
        <v>2.2999999999999998</v>
      </c>
      <c r="S21" s="18">
        <v>2.9</v>
      </c>
      <c r="T21" s="20">
        <v>0.2</v>
      </c>
      <c r="U21" s="18">
        <v>53</v>
      </c>
      <c r="V21" s="18">
        <v>8</v>
      </c>
      <c r="W21" s="21"/>
      <c r="X21" s="70" t="s">
        <v>40</v>
      </c>
      <c r="Y21" s="71"/>
      <c r="Z21" s="71"/>
      <c r="AA21" s="106"/>
      <c r="AB21" s="106"/>
      <c r="AC21" s="2"/>
      <c r="AD21" s="2"/>
      <c r="AE21" s="2"/>
      <c r="AF21" s="2"/>
      <c r="AG21" s="2"/>
      <c r="AH21" s="2"/>
    </row>
    <row r="22" spans="1:34" ht="23.1" customHeight="1" x14ac:dyDescent="0.35">
      <c r="A22" s="44">
        <f t="shared" si="0"/>
        <v>14</v>
      </c>
      <c r="B22" s="35">
        <v>59950</v>
      </c>
      <c r="C22" s="18">
        <v>1</v>
      </c>
      <c r="D22" s="37"/>
      <c r="E22" s="37"/>
      <c r="F22" s="37"/>
      <c r="G22" s="18">
        <v>0.3</v>
      </c>
      <c r="H22" s="18"/>
      <c r="I22" s="38">
        <v>495000</v>
      </c>
      <c r="J22" s="18">
        <v>1.4</v>
      </c>
      <c r="K22" s="18">
        <v>1.23</v>
      </c>
      <c r="L22" s="18"/>
      <c r="M22" s="18"/>
      <c r="N22" s="18"/>
      <c r="O22" s="18">
        <v>7.5</v>
      </c>
      <c r="P22" s="39">
        <v>4500</v>
      </c>
      <c r="Q22" s="18">
        <v>0.5</v>
      </c>
      <c r="R22" s="18">
        <v>2.2999999999999998</v>
      </c>
      <c r="S22" s="18">
        <v>2.9</v>
      </c>
      <c r="T22" s="20">
        <v>0.2</v>
      </c>
      <c r="U22" s="18">
        <v>53</v>
      </c>
      <c r="V22" s="18">
        <v>8</v>
      </c>
      <c r="W22" s="21"/>
      <c r="X22" s="121" t="s">
        <v>49</v>
      </c>
      <c r="Y22" s="121"/>
      <c r="Z22" s="121"/>
      <c r="AA22" s="134">
        <v>6000</v>
      </c>
      <c r="AB22" s="134"/>
      <c r="AC22" s="2"/>
      <c r="AD22" s="2"/>
      <c r="AE22" s="2"/>
      <c r="AF22" s="2"/>
      <c r="AG22" s="2"/>
      <c r="AH22" s="2"/>
    </row>
    <row r="23" spans="1:34" ht="23.1" customHeight="1" x14ac:dyDescent="0.35">
      <c r="A23" s="44">
        <f t="shared" si="0"/>
        <v>15</v>
      </c>
      <c r="B23" s="35">
        <v>69260</v>
      </c>
      <c r="C23" s="18">
        <v>1</v>
      </c>
      <c r="D23" s="37"/>
      <c r="E23" s="37"/>
      <c r="F23" s="37"/>
      <c r="G23" s="18">
        <v>0.28000000000000003</v>
      </c>
      <c r="H23" s="18"/>
      <c r="I23" s="38">
        <v>218700</v>
      </c>
      <c r="J23" s="18">
        <v>1.4</v>
      </c>
      <c r="K23" s="18">
        <v>1.25</v>
      </c>
      <c r="L23" s="18"/>
      <c r="M23" s="18"/>
      <c r="N23" s="18"/>
      <c r="O23" s="18">
        <v>7.5</v>
      </c>
      <c r="P23" s="39">
        <v>4500</v>
      </c>
      <c r="Q23" s="18">
        <v>0.5</v>
      </c>
      <c r="R23" s="18">
        <v>2.2999999999999998</v>
      </c>
      <c r="S23" s="18">
        <v>2.9</v>
      </c>
      <c r="T23" s="20">
        <v>0.2</v>
      </c>
      <c r="U23" s="18">
        <v>53</v>
      </c>
      <c r="V23" s="18">
        <v>8</v>
      </c>
      <c r="W23" s="21"/>
      <c r="X23" s="110" t="s">
        <v>50</v>
      </c>
      <c r="Y23" s="111"/>
      <c r="Z23" s="112"/>
      <c r="AA23" s="104">
        <v>8000</v>
      </c>
      <c r="AB23" s="105"/>
      <c r="AC23" s="2"/>
      <c r="AD23" s="2"/>
      <c r="AE23" s="2"/>
      <c r="AF23" s="2"/>
      <c r="AG23" s="2"/>
      <c r="AH23" s="2"/>
    </row>
    <row r="24" spans="1:34" ht="23.1" customHeight="1" x14ac:dyDescent="0.35">
      <c r="A24" s="44">
        <f t="shared" si="0"/>
        <v>16</v>
      </c>
      <c r="B24" s="35">
        <v>71260</v>
      </c>
      <c r="C24" s="18">
        <v>0.9</v>
      </c>
      <c r="D24" s="37"/>
      <c r="E24" s="37"/>
      <c r="F24" s="37"/>
      <c r="G24" s="18">
        <v>0.32</v>
      </c>
      <c r="H24" s="18"/>
      <c r="I24" s="38">
        <v>158400</v>
      </c>
      <c r="J24" s="18">
        <v>1.6</v>
      </c>
      <c r="K24" s="18">
        <v>1.23</v>
      </c>
      <c r="L24" s="18"/>
      <c r="M24" s="18"/>
      <c r="N24" s="18"/>
      <c r="O24" s="18">
        <v>7.5</v>
      </c>
      <c r="P24" s="39">
        <v>4500</v>
      </c>
      <c r="Q24" s="18">
        <v>0.5</v>
      </c>
      <c r="R24" s="18">
        <v>2.2999999999999998</v>
      </c>
      <c r="S24" s="18">
        <v>2.9</v>
      </c>
      <c r="T24" s="20">
        <v>0.2</v>
      </c>
      <c r="U24" s="18">
        <v>53</v>
      </c>
      <c r="V24" s="18">
        <v>8</v>
      </c>
      <c r="W24" s="21"/>
      <c r="X24" s="110" t="s">
        <v>51</v>
      </c>
      <c r="Y24" s="111"/>
      <c r="Z24" s="112"/>
      <c r="AA24" s="104">
        <v>6000</v>
      </c>
      <c r="AB24" s="105"/>
      <c r="AC24" s="2"/>
      <c r="AD24" s="2"/>
      <c r="AE24" s="2"/>
      <c r="AF24" s="2"/>
      <c r="AG24" s="2"/>
      <c r="AH24" s="2"/>
    </row>
    <row r="25" spans="1:34" ht="23.1" customHeight="1" x14ac:dyDescent="0.35">
      <c r="A25" s="44">
        <f t="shared" si="0"/>
        <v>17</v>
      </c>
      <c r="B25" s="35">
        <v>55620</v>
      </c>
      <c r="C25" s="18">
        <v>0.9</v>
      </c>
      <c r="D25" s="37"/>
      <c r="E25" s="37"/>
      <c r="F25" s="37"/>
      <c r="G25" s="18">
        <v>0.34</v>
      </c>
      <c r="H25" s="18"/>
      <c r="I25" s="38">
        <v>332500</v>
      </c>
      <c r="J25" s="18">
        <v>1.2</v>
      </c>
      <c r="K25" s="18">
        <v>1.01</v>
      </c>
      <c r="L25" s="18"/>
      <c r="M25" s="18"/>
      <c r="N25" s="18"/>
      <c r="O25" s="18">
        <v>7.5</v>
      </c>
      <c r="P25" s="39">
        <v>4500</v>
      </c>
      <c r="Q25" s="18">
        <v>0.5</v>
      </c>
      <c r="R25" s="18">
        <v>2.2999999999999998</v>
      </c>
      <c r="S25" s="18">
        <v>2.9</v>
      </c>
      <c r="T25" s="20">
        <v>0.2</v>
      </c>
      <c r="U25" s="18">
        <v>53</v>
      </c>
      <c r="V25" s="18">
        <v>8</v>
      </c>
      <c r="W25" s="21"/>
      <c r="X25" s="113"/>
      <c r="Y25" s="114"/>
      <c r="Z25" s="115"/>
      <c r="AA25" s="104"/>
      <c r="AB25" s="105"/>
      <c r="AC25" s="2"/>
      <c r="AD25" s="2"/>
      <c r="AE25" s="2"/>
      <c r="AF25" s="2"/>
      <c r="AG25" s="2"/>
      <c r="AH25" s="2"/>
    </row>
    <row r="26" spans="1:34" ht="23.1" customHeight="1" x14ac:dyDescent="0.35">
      <c r="A26" s="44">
        <f t="shared" si="0"/>
        <v>18</v>
      </c>
      <c r="B26" s="35">
        <v>74250</v>
      </c>
      <c r="C26" s="18">
        <v>0.8</v>
      </c>
      <c r="D26" s="37"/>
      <c r="E26" s="37"/>
      <c r="F26" s="37"/>
      <c r="G26" s="18">
        <v>0.36</v>
      </c>
      <c r="H26" s="18"/>
      <c r="I26" s="38">
        <v>211900</v>
      </c>
      <c r="J26" s="18">
        <v>1</v>
      </c>
      <c r="K26" s="18">
        <v>1.26</v>
      </c>
      <c r="L26" s="18"/>
      <c r="M26" s="18"/>
      <c r="N26" s="18"/>
      <c r="O26" s="18">
        <v>7.5</v>
      </c>
      <c r="P26" s="39">
        <v>4500</v>
      </c>
      <c r="Q26" s="18">
        <v>0.5</v>
      </c>
      <c r="R26" s="18">
        <v>2.2999999999999998</v>
      </c>
      <c r="S26" s="18">
        <v>2.9</v>
      </c>
      <c r="T26" s="20">
        <v>0.2</v>
      </c>
      <c r="U26" s="18">
        <v>53</v>
      </c>
      <c r="V26" s="18">
        <v>8</v>
      </c>
      <c r="W26" s="21"/>
      <c r="X26" s="113"/>
      <c r="Y26" s="114"/>
      <c r="Z26" s="115"/>
      <c r="AA26" s="104"/>
      <c r="AB26" s="105"/>
      <c r="AC26" s="2"/>
      <c r="AD26" s="2"/>
      <c r="AE26" s="2"/>
      <c r="AF26" s="2"/>
      <c r="AG26" s="2"/>
      <c r="AH26" s="2"/>
    </row>
    <row r="27" spans="1:34" ht="23.1" customHeight="1" x14ac:dyDescent="0.35">
      <c r="A27" s="44">
        <f t="shared" si="0"/>
        <v>19</v>
      </c>
      <c r="B27" s="35">
        <v>67650</v>
      </c>
      <c r="C27" s="18">
        <v>0.8</v>
      </c>
      <c r="D27" s="37"/>
      <c r="E27" s="37"/>
      <c r="F27" s="37"/>
      <c r="G27" s="18">
        <v>0.32</v>
      </c>
      <c r="H27" s="18"/>
      <c r="I27" s="38">
        <v>501800</v>
      </c>
      <c r="J27" s="18">
        <v>1.1000000000000001</v>
      </c>
      <c r="K27" s="18">
        <v>1.0900000000000001</v>
      </c>
      <c r="L27" s="18"/>
      <c r="M27" s="18"/>
      <c r="N27" s="18"/>
      <c r="O27" s="18">
        <v>7.5</v>
      </c>
      <c r="P27" s="39">
        <v>4500</v>
      </c>
      <c r="Q27" s="18">
        <v>0.5</v>
      </c>
      <c r="R27" s="18">
        <v>2.2999999999999998</v>
      </c>
      <c r="S27" s="18">
        <v>2.9</v>
      </c>
      <c r="T27" s="20">
        <v>0.2</v>
      </c>
      <c r="U27" s="18">
        <v>53</v>
      </c>
      <c r="V27" s="18">
        <v>8</v>
      </c>
      <c r="W27" s="21"/>
      <c r="X27" s="113"/>
      <c r="Y27" s="114"/>
      <c r="Z27" s="115"/>
      <c r="AA27" s="104"/>
      <c r="AB27" s="105"/>
      <c r="AC27" s="2"/>
      <c r="AD27" s="2"/>
      <c r="AE27" s="2"/>
      <c r="AF27" s="2"/>
      <c r="AG27" s="2"/>
      <c r="AH27" s="2"/>
    </row>
    <row r="28" spans="1:34" ht="23.1" customHeight="1" x14ac:dyDescent="0.35">
      <c r="A28" s="44">
        <f t="shared" si="0"/>
        <v>20</v>
      </c>
      <c r="B28" s="35">
        <v>75950</v>
      </c>
      <c r="C28" s="18">
        <v>0.8</v>
      </c>
      <c r="D28" s="37"/>
      <c r="E28" s="37"/>
      <c r="F28" s="37"/>
      <c r="G28" s="18">
        <v>0.33</v>
      </c>
      <c r="H28" s="18"/>
      <c r="I28" s="38">
        <v>497500</v>
      </c>
      <c r="J28" s="18">
        <v>1.3</v>
      </c>
      <c r="K28" s="18">
        <v>1.24</v>
      </c>
      <c r="L28" s="18"/>
      <c r="M28" s="18"/>
      <c r="N28" s="18"/>
      <c r="O28" s="18">
        <v>7.5</v>
      </c>
      <c r="P28" s="39">
        <v>4500</v>
      </c>
      <c r="Q28" s="18">
        <v>0.5</v>
      </c>
      <c r="R28" s="18">
        <v>2.2999999999999998</v>
      </c>
      <c r="S28" s="18">
        <v>2.9</v>
      </c>
      <c r="T28" s="20">
        <v>0.2</v>
      </c>
      <c r="U28" s="18">
        <v>53</v>
      </c>
      <c r="V28" s="18">
        <v>8</v>
      </c>
      <c r="W28" s="21"/>
      <c r="X28" s="113"/>
      <c r="Y28" s="114"/>
      <c r="Z28" s="115"/>
      <c r="AA28" s="104"/>
      <c r="AB28" s="105"/>
      <c r="AC28" s="2"/>
      <c r="AD28" s="2"/>
      <c r="AE28" s="2"/>
      <c r="AF28" s="2"/>
      <c r="AG28" s="2"/>
      <c r="AH28" s="2"/>
    </row>
    <row r="29" spans="1:34" ht="23.1" customHeight="1" x14ac:dyDescent="0.35">
      <c r="A29" s="44">
        <f t="shared" si="0"/>
        <v>21</v>
      </c>
      <c r="B29" s="35">
        <v>76940</v>
      </c>
      <c r="C29" s="18">
        <v>0.7</v>
      </c>
      <c r="D29" s="37"/>
      <c r="E29" s="37"/>
      <c r="F29" s="37"/>
      <c r="G29" s="18">
        <v>0.3</v>
      </c>
      <c r="H29" s="18"/>
      <c r="I29" s="38">
        <v>497200</v>
      </c>
      <c r="J29" s="18">
        <v>1.3</v>
      </c>
      <c r="K29" s="18">
        <v>1.1539999999999999</v>
      </c>
      <c r="L29" s="18"/>
      <c r="M29" s="18"/>
      <c r="N29" s="18"/>
      <c r="O29" s="18">
        <v>7.56</v>
      </c>
      <c r="P29" s="39">
        <v>4500</v>
      </c>
      <c r="Q29" s="18">
        <v>0.5</v>
      </c>
      <c r="R29" s="18">
        <v>2.2999999999999998</v>
      </c>
      <c r="S29" s="18">
        <v>2.9</v>
      </c>
      <c r="T29" s="20">
        <v>0.2</v>
      </c>
      <c r="U29" s="18">
        <v>53</v>
      </c>
      <c r="V29" s="18">
        <v>8</v>
      </c>
      <c r="W29" s="21"/>
      <c r="X29" s="107" t="s">
        <v>20</v>
      </c>
      <c r="Y29" s="108"/>
      <c r="Z29" s="109"/>
      <c r="AA29" s="104"/>
      <c r="AB29" s="105"/>
      <c r="AC29" s="2"/>
      <c r="AD29" s="2"/>
      <c r="AE29" s="2"/>
      <c r="AF29" s="2"/>
      <c r="AG29" s="2"/>
      <c r="AH29" s="2"/>
    </row>
    <row r="30" spans="1:34" ht="23.1" customHeight="1" x14ac:dyDescent="0.35">
      <c r="A30" s="44">
        <f t="shared" si="0"/>
        <v>22</v>
      </c>
      <c r="B30" s="35">
        <v>131820</v>
      </c>
      <c r="C30" s="18">
        <v>0.7</v>
      </c>
      <c r="D30" s="37"/>
      <c r="E30" s="37"/>
      <c r="F30" s="37"/>
      <c r="G30" s="18">
        <v>0.31</v>
      </c>
      <c r="H30" s="18"/>
      <c r="I30" s="38">
        <v>496800</v>
      </c>
      <c r="J30" s="18">
        <v>1.1000000000000001</v>
      </c>
      <c r="K30" s="18">
        <v>1.28</v>
      </c>
      <c r="L30" s="18"/>
      <c r="M30" s="18"/>
      <c r="N30" s="18"/>
      <c r="O30" s="18">
        <v>7.5</v>
      </c>
      <c r="P30" s="39">
        <v>4500</v>
      </c>
      <c r="Q30" s="18">
        <v>0.5</v>
      </c>
      <c r="R30" s="18">
        <v>2.2999999999999998</v>
      </c>
      <c r="S30" s="18">
        <v>2.9</v>
      </c>
      <c r="T30" s="20">
        <v>0.2</v>
      </c>
      <c r="U30" s="18">
        <v>53</v>
      </c>
      <c r="V30" s="18">
        <v>8</v>
      </c>
      <c r="W30" s="21"/>
      <c r="X30" s="26"/>
      <c r="Y30" s="26"/>
      <c r="Z30" s="27" t="s">
        <v>33</v>
      </c>
      <c r="AA30" s="127">
        <f>SUM(AA22:AB29)</f>
        <v>20000</v>
      </c>
      <c r="AB30" s="127"/>
      <c r="AC30" s="2"/>
      <c r="AD30" s="2"/>
      <c r="AE30" s="2"/>
      <c r="AF30" s="2"/>
      <c r="AG30" s="2"/>
      <c r="AH30" s="2"/>
    </row>
    <row r="31" spans="1:34" ht="23.1" customHeight="1" x14ac:dyDescent="0.35">
      <c r="A31" s="44">
        <f t="shared" si="0"/>
        <v>23</v>
      </c>
      <c r="B31" s="35">
        <v>88580</v>
      </c>
      <c r="C31" s="18">
        <v>0.9</v>
      </c>
      <c r="D31" s="37"/>
      <c r="E31" s="37"/>
      <c r="F31" s="37"/>
      <c r="G31" s="18">
        <v>0.34</v>
      </c>
      <c r="H31" s="18"/>
      <c r="I31" s="38">
        <v>495000</v>
      </c>
      <c r="J31" s="18">
        <v>1.3</v>
      </c>
      <c r="K31" s="18">
        <v>1.23</v>
      </c>
      <c r="L31" s="18"/>
      <c r="M31" s="18"/>
      <c r="N31" s="18"/>
      <c r="O31" s="18">
        <v>7.5</v>
      </c>
      <c r="P31" s="39">
        <v>4500</v>
      </c>
      <c r="Q31" s="18">
        <v>0.5</v>
      </c>
      <c r="R31" s="18">
        <v>2.2999999999999998</v>
      </c>
      <c r="S31" s="18">
        <v>2.9</v>
      </c>
      <c r="T31" s="20">
        <v>0.2</v>
      </c>
      <c r="U31" s="18">
        <v>53</v>
      </c>
      <c r="V31" s="18">
        <v>8</v>
      </c>
      <c r="W31" s="21"/>
      <c r="X31" s="129" t="s">
        <v>41</v>
      </c>
      <c r="Y31" s="129"/>
      <c r="Z31" s="129"/>
      <c r="AA31" s="128">
        <f>IF(Z11=0,"",(Z15-AA30)/Z11)</f>
        <v>0.98126392241122617</v>
      </c>
      <c r="AB31" s="128"/>
      <c r="AC31" s="2"/>
      <c r="AD31" s="2"/>
      <c r="AE31" s="2"/>
      <c r="AF31" s="2"/>
      <c r="AG31" s="2"/>
      <c r="AH31" s="2"/>
    </row>
    <row r="32" spans="1:34" ht="23.1" customHeight="1" x14ac:dyDescent="0.35">
      <c r="A32" s="44">
        <f t="shared" si="0"/>
        <v>24</v>
      </c>
      <c r="B32" s="35">
        <v>85480</v>
      </c>
      <c r="C32" s="18">
        <v>0.9</v>
      </c>
      <c r="D32" s="37"/>
      <c r="E32" s="37"/>
      <c r="F32" s="37"/>
      <c r="G32" s="18">
        <v>0.36</v>
      </c>
      <c r="H32" s="18"/>
      <c r="I32" s="38">
        <v>218700</v>
      </c>
      <c r="J32" s="18">
        <v>1.2</v>
      </c>
      <c r="K32" s="18">
        <v>1.25</v>
      </c>
      <c r="L32" s="18"/>
      <c r="M32" s="18"/>
      <c r="N32" s="18"/>
      <c r="O32" s="18">
        <v>7.5</v>
      </c>
      <c r="P32" s="39">
        <v>4500</v>
      </c>
      <c r="Q32" s="18">
        <v>0.5</v>
      </c>
      <c r="R32" s="18">
        <v>2.2999999999999998</v>
      </c>
      <c r="S32" s="18">
        <v>2.9</v>
      </c>
      <c r="T32" s="20">
        <v>0.2</v>
      </c>
      <c r="U32" s="18">
        <v>53</v>
      </c>
      <c r="V32" s="18">
        <v>8</v>
      </c>
      <c r="W32" s="21"/>
      <c r="X32" s="126"/>
      <c r="Y32" s="126"/>
      <c r="Z32" s="126"/>
      <c r="AA32" s="126"/>
      <c r="AB32" s="126"/>
      <c r="AC32" s="2"/>
      <c r="AD32" s="2"/>
      <c r="AE32" s="2"/>
      <c r="AF32" s="2"/>
      <c r="AG32" s="2"/>
      <c r="AH32" s="2"/>
    </row>
    <row r="33" spans="1:34" ht="23.1" customHeight="1" x14ac:dyDescent="0.35">
      <c r="A33" s="44">
        <f t="shared" si="0"/>
        <v>25</v>
      </c>
      <c r="B33" s="35">
        <v>81940</v>
      </c>
      <c r="C33" s="18">
        <v>1</v>
      </c>
      <c r="D33" s="37"/>
      <c r="E33" s="37"/>
      <c r="F33" s="37"/>
      <c r="G33" s="18">
        <v>0.32</v>
      </c>
      <c r="H33" s="18"/>
      <c r="I33" s="38">
        <v>158400</v>
      </c>
      <c r="J33" s="18">
        <v>1.1000000000000001</v>
      </c>
      <c r="K33" s="18">
        <v>1.23</v>
      </c>
      <c r="L33" s="18"/>
      <c r="M33" s="18"/>
      <c r="N33" s="18"/>
      <c r="O33" s="18">
        <v>7.5</v>
      </c>
      <c r="P33" s="39">
        <v>4500</v>
      </c>
      <c r="Q33" s="18">
        <v>0.5</v>
      </c>
      <c r="R33" s="18">
        <v>2.2999999999999998</v>
      </c>
      <c r="S33" s="18">
        <v>2.9</v>
      </c>
      <c r="T33" s="20">
        <v>0.2</v>
      </c>
      <c r="U33" s="18">
        <v>53</v>
      </c>
      <c r="V33" s="18">
        <v>8</v>
      </c>
      <c r="W33" s="21"/>
      <c r="X33" s="10" t="s">
        <v>27</v>
      </c>
      <c r="Y33" s="116"/>
      <c r="Z33" s="116"/>
      <c r="AA33" s="116"/>
      <c r="AB33" s="116"/>
      <c r="AC33" s="2"/>
      <c r="AD33" s="2"/>
      <c r="AE33" s="2"/>
      <c r="AF33" s="2"/>
      <c r="AG33" s="2"/>
      <c r="AH33" s="2"/>
    </row>
    <row r="34" spans="1:34" ht="23.1" customHeight="1" x14ac:dyDescent="0.35">
      <c r="A34" s="44">
        <f t="shared" si="0"/>
        <v>26</v>
      </c>
      <c r="B34" s="35">
        <v>64900</v>
      </c>
      <c r="C34" s="18">
        <v>1</v>
      </c>
      <c r="D34" s="37"/>
      <c r="E34" s="37"/>
      <c r="F34" s="37"/>
      <c r="G34" s="18">
        <v>0.36</v>
      </c>
      <c r="H34" s="18"/>
      <c r="I34" s="38">
        <v>332500</v>
      </c>
      <c r="J34" s="18">
        <v>1</v>
      </c>
      <c r="K34" s="18">
        <v>1.01</v>
      </c>
      <c r="L34" s="18"/>
      <c r="M34" s="18"/>
      <c r="N34" s="18"/>
      <c r="O34" s="18">
        <v>7.5</v>
      </c>
      <c r="P34" s="39">
        <v>4500</v>
      </c>
      <c r="Q34" s="18">
        <v>0.5</v>
      </c>
      <c r="R34" s="18">
        <v>2.2999999999999998</v>
      </c>
      <c r="S34" s="18">
        <v>2.9</v>
      </c>
      <c r="T34" s="20">
        <v>0.2</v>
      </c>
      <c r="U34" s="18">
        <v>53</v>
      </c>
      <c r="V34" s="18">
        <v>8</v>
      </c>
      <c r="W34" s="21"/>
      <c r="X34" s="10" t="s">
        <v>28</v>
      </c>
      <c r="Y34" s="116"/>
      <c r="Z34" s="116"/>
      <c r="AA34" s="116"/>
      <c r="AB34" s="116"/>
      <c r="AC34" s="2"/>
      <c r="AD34" s="2"/>
      <c r="AE34" s="2"/>
      <c r="AF34" s="2"/>
      <c r="AG34" s="2"/>
      <c r="AH34" s="2"/>
    </row>
    <row r="35" spans="1:34" ht="23.1" customHeight="1" thickBot="1" x14ac:dyDescent="0.4">
      <c r="A35" s="44">
        <f t="shared" si="0"/>
        <v>27</v>
      </c>
      <c r="B35" s="35">
        <v>113880</v>
      </c>
      <c r="C35" s="18">
        <v>0.9</v>
      </c>
      <c r="D35" s="37"/>
      <c r="E35" s="37"/>
      <c r="F35" s="37"/>
      <c r="G35" s="18">
        <v>0.34</v>
      </c>
      <c r="H35" s="18"/>
      <c r="I35" s="38">
        <v>211900</v>
      </c>
      <c r="J35" s="18">
        <v>1</v>
      </c>
      <c r="K35" s="18">
        <v>1.26</v>
      </c>
      <c r="L35" s="18"/>
      <c r="M35" s="18"/>
      <c r="N35" s="18"/>
      <c r="O35" s="18">
        <v>7.5</v>
      </c>
      <c r="P35" s="39">
        <v>4500</v>
      </c>
      <c r="Q35" s="18">
        <v>0.5</v>
      </c>
      <c r="R35" s="18">
        <v>2.2999999999999998</v>
      </c>
      <c r="S35" s="18">
        <v>2.9</v>
      </c>
      <c r="T35" s="20">
        <v>0.2</v>
      </c>
      <c r="U35" s="18">
        <v>53</v>
      </c>
      <c r="V35" s="18">
        <v>8</v>
      </c>
      <c r="W35" s="21"/>
      <c r="X35" s="4"/>
      <c r="Y35" s="4"/>
      <c r="Z35" s="4"/>
      <c r="AA35" s="4"/>
      <c r="AB35" s="4"/>
      <c r="AC35" s="2"/>
      <c r="AD35" s="2"/>
      <c r="AE35" s="2"/>
      <c r="AF35" s="2"/>
      <c r="AG35" s="2"/>
      <c r="AH35" s="2"/>
    </row>
    <row r="36" spans="1:34" ht="23.1" customHeight="1" thickTop="1" x14ac:dyDescent="0.35">
      <c r="A36" s="44">
        <f t="shared" si="0"/>
        <v>28</v>
      </c>
      <c r="B36" s="35">
        <v>74650</v>
      </c>
      <c r="C36" s="18">
        <v>1</v>
      </c>
      <c r="D36" s="37"/>
      <c r="E36" s="37"/>
      <c r="F36" s="37"/>
      <c r="G36" s="18">
        <v>0.33</v>
      </c>
      <c r="H36" s="18"/>
      <c r="I36" s="38">
        <v>501800</v>
      </c>
      <c r="J36" s="18">
        <v>1</v>
      </c>
      <c r="K36" s="18">
        <v>1.0900000000000001</v>
      </c>
      <c r="L36" s="18"/>
      <c r="M36" s="18"/>
      <c r="N36" s="18"/>
      <c r="O36" s="18">
        <v>7.5</v>
      </c>
      <c r="P36" s="39">
        <v>4500</v>
      </c>
      <c r="Q36" s="18">
        <v>0.5</v>
      </c>
      <c r="R36" s="18">
        <v>2.2999999999999998</v>
      </c>
      <c r="S36" s="18">
        <v>2.9</v>
      </c>
      <c r="T36" s="20">
        <v>0.2</v>
      </c>
      <c r="U36" s="18">
        <v>53</v>
      </c>
      <c r="V36" s="18">
        <v>8</v>
      </c>
      <c r="W36" s="21"/>
      <c r="X36" s="15" t="s">
        <v>29</v>
      </c>
      <c r="Y36" s="11"/>
      <c r="Z36" s="11"/>
      <c r="AA36" s="6"/>
      <c r="AB36" s="2"/>
      <c r="AC36" s="2"/>
      <c r="AD36" s="2"/>
      <c r="AE36" s="2"/>
      <c r="AF36" s="2"/>
      <c r="AG36" s="2"/>
      <c r="AH36" s="2"/>
    </row>
    <row r="37" spans="1:34" ht="23.1" customHeight="1" x14ac:dyDescent="0.35">
      <c r="A37" s="44">
        <f t="shared" si="0"/>
        <v>29</v>
      </c>
      <c r="B37" s="35">
        <v>70920</v>
      </c>
      <c r="C37" s="18">
        <v>0.9</v>
      </c>
      <c r="D37" s="37"/>
      <c r="E37" s="37"/>
      <c r="F37" s="37"/>
      <c r="G37" s="18">
        <v>0.36</v>
      </c>
      <c r="H37" s="18"/>
      <c r="I37" s="38">
        <v>497500</v>
      </c>
      <c r="J37" s="18">
        <v>1.2</v>
      </c>
      <c r="K37" s="18">
        <v>1.24</v>
      </c>
      <c r="L37" s="18"/>
      <c r="M37" s="18"/>
      <c r="N37" s="18"/>
      <c r="O37" s="18">
        <v>7.5</v>
      </c>
      <c r="P37" s="39">
        <v>4500</v>
      </c>
      <c r="Q37" s="18">
        <v>0.5</v>
      </c>
      <c r="R37" s="18">
        <v>2.2999999999999998</v>
      </c>
      <c r="S37" s="18">
        <v>2.9</v>
      </c>
      <c r="T37" s="20">
        <v>0.2</v>
      </c>
      <c r="U37" s="18">
        <v>53</v>
      </c>
      <c r="V37" s="18">
        <v>8</v>
      </c>
      <c r="W37" s="21"/>
      <c r="X37" s="15" t="s">
        <v>30</v>
      </c>
      <c r="Y37" s="11"/>
      <c r="Z37" s="11"/>
      <c r="AA37" s="6"/>
      <c r="AB37" s="2"/>
      <c r="AC37" s="2"/>
      <c r="AD37" s="2"/>
      <c r="AE37" s="2"/>
      <c r="AF37" s="2"/>
      <c r="AG37" s="2"/>
      <c r="AH37" s="2"/>
    </row>
    <row r="38" spans="1:34" ht="23.1" customHeight="1" x14ac:dyDescent="0.35">
      <c r="A38" s="44">
        <f t="shared" si="0"/>
        <v>30</v>
      </c>
      <c r="B38" s="35">
        <v>96010</v>
      </c>
      <c r="C38" s="18">
        <v>0.8</v>
      </c>
      <c r="D38" s="37"/>
      <c r="E38" s="37"/>
      <c r="F38" s="37"/>
      <c r="G38" s="18">
        <v>0.32</v>
      </c>
      <c r="H38" s="18"/>
      <c r="I38" s="38">
        <v>497200</v>
      </c>
      <c r="J38" s="18">
        <v>1.1000000000000001</v>
      </c>
      <c r="K38" s="18">
        <v>1.1539999999999999</v>
      </c>
      <c r="L38" s="18"/>
      <c r="M38" s="18"/>
      <c r="N38" s="18"/>
      <c r="O38" s="18">
        <v>7.5</v>
      </c>
      <c r="P38" s="39">
        <v>4500</v>
      </c>
      <c r="Q38" s="18">
        <v>0.5</v>
      </c>
      <c r="R38" s="18">
        <v>2.2999999999999998</v>
      </c>
      <c r="S38" s="18">
        <v>2.9</v>
      </c>
      <c r="T38" s="20">
        <v>0.2</v>
      </c>
      <c r="U38" s="18">
        <v>53</v>
      </c>
      <c r="V38" s="18">
        <v>8</v>
      </c>
      <c r="W38" s="21"/>
      <c r="X38" s="15" t="s">
        <v>31</v>
      </c>
      <c r="Y38" s="11"/>
      <c r="Z38" s="11"/>
      <c r="AA38" s="6"/>
      <c r="AB38" s="2"/>
      <c r="AC38" s="2"/>
      <c r="AD38" s="2"/>
      <c r="AE38" s="2"/>
      <c r="AF38" s="2"/>
      <c r="AG38" s="2"/>
      <c r="AH38" s="2"/>
    </row>
    <row r="39" spans="1:34" ht="23.1" customHeight="1" thickBot="1" x14ac:dyDescent="0.4">
      <c r="A39" s="44">
        <f t="shared" si="0"/>
        <v>31</v>
      </c>
      <c r="B39" s="48">
        <v>76970</v>
      </c>
      <c r="C39" s="49">
        <v>0.8</v>
      </c>
      <c r="D39" s="50"/>
      <c r="E39" s="50"/>
      <c r="F39" s="50"/>
      <c r="G39" s="49">
        <v>0.35</v>
      </c>
      <c r="H39" s="49"/>
      <c r="I39" s="38">
        <v>496800</v>
      </c>
      <c r="J39" s="49">
        <v>1.2</v>
      </c>
      <c r="K39" s="18">
        <v>1.28</v>
      </c>
      <c r="L39" s="49" t="s">
        <v>20</v>
      </c>
      <c r="M39" s="49" t="s">
        <v>20</v>
      </c>
      <c r="N39" s="49"/>
      <c r="O39" s="49">
        <v>7.5</v>
      </c>
      <c r="P39" s="52">
        <v>4500</v>
      </c>
      <c r="Q39" s="49">
        <v>0.5</v>
      </c>
      <c r="R39" s="49">
        <v>2.2999999999999998</v>
      </c>
      <c r="S39" s="49">
        <v>2.9</v>
      </c>
      <c r="T39" s="53">
        <v>0.2</v>
      </c>
      <c r="U39" s="49">
        <v>53</v>
      </c>
      <c r="V39" s="49">
        <v>8</v>
      </c>
      <c r="W39" s="21"/>
      <c r="X39" s="15" t="s">
        <v>32</v>
      </c>
      <c r="Y39" s="11"/>
      <c r="Z39" s="11"/>
      <c r="AA39" s="6"/>
      <c r="AB39" s="2"/>
      <c r="AC39" s="2"/>
      <c r="AD39" s="2"/>
      <c r="AE39" s="2"/>
      <c r="AF39" s="2"/>
      <c r="AG39" s="2"/>
      <c r="AH39" s="2"/>
    </row>
    <row r="40" spans="1:34" ht="23.1" customHeight="1" thickTop="1" x14ac:dyDescent="0.35">
      <c r="A40" s="45" t="s">
        <v>33</v>
      </c>
      <c r="B40" s="82">
        <f>SUM(B9:B39)</f>
        <v>2214730</v>
      </c>
      <c r="C40" s="84" t="s">
        <v>14</v>
      </c>
      <c r="D40" s="84" t="s">
        <v>15</v>
      </c>
      <c r="E40" s="84" t="s">
        <v>16</v>
      </c>
      <c r="F40" s="84" t="s">
        <v>17</v>
      </c>
      <c r="G40" s="84" t="s">
        <v>18</v>
      </c>
      <c r="H40" s="84" t="s">
        <v>19</v>
      </c>
      <c r="I40" s="82">
        <f>SUM(I9:I39)</f>
        <v>12585200</v>
      </c>
      <c r="J40" s="84" t="s">
        <v>14</v>
      </c>
      <c r="K40" s="84" t="s">
        <v>15</v>
      </c>
      <c r="L40" s="84" t="s">
        <v>16</v>
      </c>
      <c r="M40" s="84" t="s">
        <v>17</v>
      </c>
      <c r="N40" s="84" t="s">
        <v>18</v>
      </c>
      <c r="O40" s="84" t="s">
        <v>19</v>
      </c>
      <c r="P40" s="82">
        <f>SUM(P9:P39)</f>
        <v>139500</v>
      </c>
      <c r="Q40" s="84" t="s">
        <v>14</v>
      </c>
      <c r="R40" s="84" t="s">
        <v>15</v>
      </c>
      <c r="S40" s="84" t="s">
        <v>16</v>
      </c>
      <c r="T40" s="84" t="s">
        <v>17</v>
      </c>
      <c r="U40" s="84" t="s">
        <v>18</v>
      </c>
      <c r="V40" s="84" t="s">
        <v>19</v>
      </c>
      <c r="W40" s="9"/>
      <c r="X40" s="15" t="s">
        <v>34</v>
      </c>
      <c r="Y40" s="11"/>
      <c r="Z40" s="11"/>
      <c r="AA40" s="6"/>
      <c r="AB40" s="2"/>
      <c r="AC40" s="2"/>
      <c r="AD40" s="2"/>
      <c r="AE40" s="2"/>
      <c r="AF40" s="2"/>
      <c r="AG40" s="2"/>
      <c r="AH40" s="2"/>
    </row>
    <row r="41" spans="1:34" ht="23.1" customHeight="1" x14ac:dyDescent="0.3">
      <c r="A41" s="46" t="s">
        <v>35</v>
      </c>
      <c r="B41" s="22">
        <f t="shared" ref="B41:H41" si="1">IF(SUM(B9:B39) = 0, 0, AVERAGE(B9:B39))</f>
        <v>71442.903225806454</v>
      </c>
      <c r="C41" s="83">
        <f t="shared" si="1"/>
        <v>0.89354838709677409</v>
      </c>
      <c r="D41" s="83">
        <f t="shared" si="1"/>
        <v>0</v>
      </c>
      <c r="E41" s="83">
        <f t="shared" si="1"/>
        <v>0</v>
      </c>
      <c r="F41" s="83">
        <f t="shared" si="1"/>
        <v>0</v>
      </c>
      <c r="G41" s="83">
        <f t="shared" si="1"/>
        <v>0.32838709677419348</v>
      </c>
      <c r="H41" s="83">
        <f t="shared" si="1"/>
        <v>0</v>
      </c>
      <c r="I41" s="22">
        <f>IF(SUM(I9:I39)=0,0,AVERAGE(I9:I39))</f>
        <v>405974.19354838709</v>
      </c>
      <c r="J41" s="83" t="e">
        <f>IF(SUM(#REF!) = 0, 0, AVERAGE(#REF!))</f>
        <v>#REF!</v>
      </c>
      <c r="K41" s="83">
        <f>IF(SUM(J9:J39) = 0, 0, AVERAGE(J9:J39))</f>
        <v>1.3225806451612907</v>
      </c>
      <c r="L41" s="83">
        <f>IF(SUM(L9:L39) = 0, 0, AVERAGE(L9:L39))</f>
        <v>0</v>
      </c>
      <c r="M41" s="83">
        <f>IF(SUM(M9:M39) = 0, 0, AVERAGE(M9:M39))</f>
        <v>0</v>
      </c>
      <c r="N41" s="83">
        <f>IF(SUM(N9:N39) = 0, 0, AVERAGE(N9:N39))</f>
        <v>0</v>
      </c>
      <c r="O41" s="83">
        <f>IF(SUM(O9:O39) = 0, 0, AVERAGE(O9:O39))</f>
        <v>7.4906451612903231</v>
      </c>
      <c r="P41" s="22">
        <f>IF(SUM(P9:P39)=0,0,AVERAGE(P9:P39))</f>
        <v>4500</v>
      </c>
      <c r="Q41" s="83">
        <f t="shared" ref="Q41:V41" si="2">IF(SUM(Q9:Q39) = 0, 0, AVERAGE(Q9:Q39))</f>
        <v>0.5</v>
      </c>
      <c r="R41" s="83">
        <f t="shared" si="2"/>
        <v>2.2999999999999985</v>
      </c>
      <c r="S41" s="83">
        <f t="shared" si="2"/>
        <v>2.9000000000000008</v>
      </c>
      <c r="T41" s="83">
        <f t="shared" si="2"/>
        <v>0.20000000000000009</v>
      </c>
      <c r="U41" s="83">
        <f t="shared" si="2"/>
        <v>53</v>
      </c>
      <c r="V41" s="83">
        <f t="shared" si="2"/>
        <v>8</v>
      </c>
      <c r="W41" s="9"/>
      <c r="X41" s="15" t="s">
        <v>36</v>
      </c>
      <c r="Y41" s="11"/>
      <c r="Z41" s="11"/>
      <c r="AA41" s="6"/>
      <c r="AB41" s="2"/>
      <c r="AD41" s="2"/>
      <c r="AE41" s="2"/>
      <c r="AF41" s="2"/>
      <c r="AG41" s="2"/>
      <c r="AH41" s="2"/>
    </row>
    <row r="42" spans="1:34" ht="23.1" customHeight="1" x14ac:dyDescent="0.3">
      <c r="A42" s="46" t="s">
        <v>37</v>
      </c>
      <c r="B42" s="24">
        <f t="shared" ref="B42:V42" si="3">MIN(B9:B39)</f>
        <v>52550</v>
      </c>
      <c r="C42" s="25">
        <f t="shared" si="3"/>
        <v>0.7</v>
      </c>
      <c r="D42" s="25">
        <f t="shared" si="3"/>
        <v>0</v>
      </c>
      <c r="E42" s="25">
        <f t="shared" si="3"/>
        <v>0</v>
      </c>
      <c r="F42" s="25">
        <f t="shared" si="3"/>
        <v>0</v>
      </c>
      <c r="G42" s="25">
        <f t="shared" si="3"/>
        <v>0.28000000000000003</v>
      </c>
      <c r="H42" s="25">
        <f t="shared" si="3"/>
        <v>0</v>
      </c>
      <c r="I42" s="24">
        <f t="shared" si="3"/>
        <v>158400</v>
      </c>
      <c r="J42" s="25" t="e">
        <f>MIN(#REF!)</f>
        <v>#REF!</v>
      </c>
      <c r="K42" s="25">
        <f>MIN(J9:J39)</f>
        <v>1</v>
      </c>
      <c r="L42" s="25">
        <f t="shared" si="3"/>
        <v>0</v>
      </c>
      <c r="M42" s="25">
        <f t="shared" si="3"/>
        <v>0</v>
      </c>
      <c r="N42" s="25">
        <f t="shared" si="3"/>
        <v>0</v>
      </c>
      <c r="O42" s="25">
        <f t="shared" si="3"/>
        <v>7.2</v>
      </c>
      <c r="P42" s="24">
        <f t="shared" si="3"/>
        <v>4500</v>
      </c>
      <c r="Q42" s="25">
        <f t="shared" si="3"/>
        <v>0.5</v>
      </c>
      <c r="R42" s="25">
        <f t="shared" si="3"/>
        <v>2.2999999999999998</v>
      </c>
      <c r="S42" s="25">
        <f t="shared" si="3"/>
        <v>2.9</v>
      </c>
      <c r="T42" s="25">
        <f t="shared" si="3"/>
        <v>0.2</v>
      </c>
      <c r="U42" s="25">
        <f t="shared" si="3"/>
        <v>53</v>
      </c>
      <c r="V42" s="25">
        <f t="shared" si="3"/>
        <v>8</v>
      </c>
      <c r="W42" s="9"/>
      <c r="X42" s="2"/>
      <c r="Y42" s="5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23.1" customHeight="1" thickBot="1" x14ac:dyDescent="0.35">
      <c r="A43" s="47" t="s">
        <v>38</v>
      </c>
      <c r="B43" s="22">
        <f t="shared" ref="B43:V43" si="4">MAX(B9:B39)</f>
        <v>131820</v>
      </c>
      <c r="C43" s="23">
        <f t="shared" si="4"/>
        <v>1.1000000000000001</v>
      </c>
      <c r="D43" s="23">
        <f t="shared" si="4"/>
        <v>0</v>
      </c>
      <c r="E43" s="23">
        <f t="shared" si="4"/>
        <v>0</v>
      </c>
      <c r="F43" s="23">
        <f t="shared" si="4"/>
        <v>0</v>
      </c>
      <c r="G43" s="23">
        <f t="shared" si="4"/>
        <v>0.36</v>
      </c>
      <c r="H43" s="23">
        <f t="shared" si="4"/>
        <v>0</v>
      </c>
      <c r="I43" s="22">
        <f t="shared" si="4"/>
        <v>501800</v>
      </c>
      <c r="J43" s="23" t="e">
        <f>MAX(#REF!)</f>
        <v>#REF!</v>
      </c>
      <c r="K43" s="23">
        <f>MAX(J9:J39)</f>
        <v>1.8</v>
      </c>
      <c r="L43" s="23">
        <f t="shared" si="4"/>
        <v>0</v>
      </c>
      <c r="M43" s="23">
        <f t="shared" si="4"/>
        <v>0</v>
      </c>
      <c r="N43" s="23">
        <f t="shared" si="4"/>
        <v>0</v>
      </c>
      <c r="O43" s="23">
        <f t="shared" si="4"/>
        <v>7.56</v>
      </c>
      <c r="P43" s="22">
        <f t="shared" si="4"/>
        <v>4500</v>
      </c>
      <c r="Q43" s="23">
        <f t="shared" si="4"/>
        <v>0.5</v>
      </c>
      <c r="R43" s="23">
        <f t="shared" si="4"/>
        <v>2.2999999999999998</v>
      </c>
      <c r="S43" s="23">
        <f t="shared" si="4"/>
        <v>2.9</v>
      </c>
      <c r="T43" s="23">
        <f t="shared" si="4"/>
        <v>0.2</v>
      </c>
      <c r="U43" s="23">
        <f t="shared" si="4"/>
        <v>53</v>
      </c>
      <c r="V43" s="23">
        <f t="shared" si="4"/>
        <v>8</v>
      </c>
      <c r="W43" s="9"/>
      <c r="Y43" s="14" t="s">
        <v>39</v>
      </c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8" customHeight="1" thickTop="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3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3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3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3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3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</sheetData>
  <mergeCells count="45">
    <mergeCell ref="X28:Z28"/>
    <mergeCell ref="AA28:AB28"/>
    <mergeCell ref="X32:AB32"/>
    <mergeCell ref="Y33:AB33"/>
    <mergeCell ref="Y34:AB34"/>
    <mergeCell ref="X29:Z29"/>
    <mergeCell ref="AA29:AB29"/>
    <mergeCell ref="AA30:AB30"/>
    <mergeCell ref="X31:Z31"/>
    <mergeCell ref="AA31:AB31"/>
    <mergeCell ref="X25:Z25"/>
    <mergeCell ref="AA25:AB25"/>
    <mergeCell ref="X26:Z26"/>
    <mergeCell ref="AA26:AB26"/>
    <mergeCell ref="X27:Z27"/>
    <mergeCell ref="AA27:AB27"/>
    <mergeCell ref="AA20:AB21"/>
    <mergeCell ref="X22:Z22"/>
    <mergeCell ref="AA22:AB22"/>
    <mergeCell ref="X23:Z23"/>
    <mergeCell ref="AA23:AB23"/>
    <mergeCell ref="X24:Z24"/>
    <mergeCell ref="AA24:AB24"/>
    <mergeCell ref="T7:V7"/>
    <mergeCell ref="Z9:AB10"/>
    <mergeCell ref="Z11:AB12"/>
    <mergeCell ref="Z13:AB14"/>
    <mergeCell ref="Z15:AB16"/>
    <mergeCell ref="Z17:AB18"/>
    <mergeCell ref="X2:Z2"/>
    <mergeCell ref="C4:H5"/>
    <mergeCell ref="J4:O5"/>
    <mergeCell ref="Q4:V5"/>
    <mergeCell ref="Z6:AB7"/>
    <mergeCell ref="C7:E7"/>
    <mergeCell ref="F7:H7"/>
    <mergeCell ref="J7:L7"/>
    <mergeCell ref="M7:O7"/>
    <mergeCell ref="Q7:S7"/>
    <mergeCell ref="A1:B1"/>
    <mergeCell ref="C1:O1"/>
    <mergeCell ref="A2:B2"/>
    <mergeCell ref="C2:I2"/>
    <mergeCell ref="M2:O2"/>
    <mergeCell ref="S2:T2"/>
  </mergeCells>
  <phoneticPr fontId="0" type="noConversion"/>
  <printOptions horizontalCentered="1"/>
  <pageMargins left="0" right="0" top="0" bottom="0" header="0" footer="0"/>
  <pageSetup scale="82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ADEM Form 8</vt:lpstr>
      <vt:lpstr>ADEM Form 8 (4 or more wells)</vt:lpstr>
      <vt:lpstr>Drop Down Lists</vt:lpstr>
      <vt:lpstr>Example</vt:lpstr>
      <vt:lpstr>Parameters</vt:lpstr>
      <vt:lpstr>'ADEM Form 8'!Print_Area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Well Data</dc:title>
  <dc:subject>Well Source Data Report</dc:subject>
  <dc:creator>Chris Griffin EE I</dc:creator>
  <cp:keywords>Report</cp:keywords>
  <dc:description>Rework of existing report form to give capability of filling out form electronicaly</dc:description>
  <cp:lastModifiedBy>dbarton</cp:lastModifiedBy>
  <cp:lastPrinted>2018-02-05T14:58:46Z</cp:lastPrinted>
  <dcterms:created xsi:type="dcterms:W3CDTF">1998-03-31T21:03:14Z</dcterms:created>
  <dcterms:modified xsi:type="dcterms:W3CDTF">2018-02-08T13:10:41Z</dcterms:modified>
</cp:coreProperties>
</file>